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orksnew\Документы отделов УФ\Общая\1 Отчет по МП Упр.мун.фин\2024\"/>
    </mc:Choice>
  </mc:AlternateContent>
  <bookViews>
    <workbookView xWindow="0" yWindow="0" windowWidth="23040" windowHeight="8616" activeTab="1"/>
  </bookViews>
  <sheets>
    <sheet name="УМФ_Форма 3" sheetId="1" r:id="rId1"/>
    <sheet name="УМФ_Форма 1_2024" sheetId="2" r:id="rId2"/>
  </sheets>
  <definedNames>
    <definedName name="_xlnm._FilterDatabase" localSheetId="1" hidden="1">'УМФ_Форма 1_2024'!$A$5:$W$59</definedName>
    <definedName name="_xlnm.Print_Titles" localSheetId="1">'УМФ_Форма 1_2024'!$5:$8</definedName>
  </definedNames>
  <calcPr calcId="162913"/>
</workbook>
</file>

<file path=xl/calcChain.xml><?xml version="1.0" encoding="utf-8"?>
<calcChain xmlns="http://schemas.openxmlformats.org/spreadsheetml/2006/main">
  <c r="T53" i="2" l="1"/>
  <c r="T55" i="2" s="1"/>
  <c r="L51" i="2"/>
  <c r="J51" i="2"/>
  <c r="J49" i="2" s="1"/>
  <c r="J48" i="2" s="1"/>
  <c r="I51" i="2"/>
  <c r="I49" i="2" s="1"/>
  <c r="I48" i="2" s="1"/>
  <c r="H51" i="2"/>
  <c r="G51" i="2"/>
  <c r="G49" i="2" s="1"/>
  <c r="G48" i="2" s="1"/>
  <c r="L49" i="2"/>
  <c r="H49" i="2"/>
  <c r="L48" i="2"/>
  <c r="H48" i="2"/>
  <c r="T46" i="2"/>
  <c r="V46" i="2" s="1"/>
  <c r="M46" i="2"/>
  <c r="K46" i="2"/>
  <c r="T45" i="2"/>
  <c r="V45" i="2" s="1"/>
  <c r="M45" i="2"/>
  <c r="K45" i="2"/>
  <c r="T44" i="2"/>
  <c r="V44" i="2" s="1"/>
  <c r="M44" i="2"/>
  <c r="K44" i="2"/>
  <c r="T43" i="2"/>
  <c r="V43" i="2" s="1"/>
  <c r="M43" i="2"/>
  <c r="K43" i="2"/>
  <c r="T42" i="2"/>
  <c r="V42" i="2" s="1"/>
  <c r="M42" i="2"/>
  <c r="K42" i="2"/>
  <c r="T41" i="2"/>
  <c r="V41" i="2" s="1"/>
  <c r="M41" i="2"/>
  <c r="K41" i="2"/>
  <c r="T40" i="2"/>
  <c r="V40" i="2" s="1"/>
  <c r="M40" i="2"/>
  <c r="K40" i="2"/>
  <c r="T39" i="2"/>
  <c r="V39" i="2" s="1"/>
  <c r="M39" i="2"/>
  <c r="K39" i="2"/>
  <c r="K38" i="2"/>
  <c r="M38" i="2" s="1"/>
  <c r="V36" i="2"/>
  <c r="U36" i="2"/>
  <c r="K36" i="2"/>
  <c r="M36" i="2" s="1"/>
  <c r="V35" i="2"/>
  <c r="U35" i="2"/>
  <c r="K35" i="2"/>
  <c r="M35" i="2" s="1"/>
  <c r="V34" i="2"/>
  <c r="U34" i="2"/>
  <c r="K34" i="2"/>
  <c r="M34" i="2" s="1"/>
  <c r="M33" i="2"/>
  <c r="K33" i="2"/>
  <c r="K51" i="2" s="1"/>
  <c r="K49" i="2" s="1"/>
  <c r="K48" i="2" s="1"/>
  <c r="M48" i="2" s="1"/>
  <c r="T31" i="2"/>
  <c r="V31" i="2" s="1"/>
  <c r="M31" i="2"/>
  <c r="K31" i="2"/>
  <c r="T30" i="2"/>
  <c r="V30" i="2" s="1"/>
  <c r="M30" i="2"/>
  <c r="K30" i="2"/>
  <c r="T29" i="2"/>
  <c r="V29" i="2" s="1"/>
  <c r="M29" i="2"/>
  <c r="K29" i="2"/>
  <c r="T28" i="2"/>
  <c r="V28" i="2" s="1"/>
  <c r="M28" i="2"/>
  <c r="K28" i="2"/>
  <c r="T27" i="2"/>
  <c r="V27" i="2" s="1"/>
  <c r="M27" i="2"/>
  <c r="K27" i="2"/>
  <c r="T26" i="2"/>
  <c r="V26" i="2" s="1"/>
  <c r="M26" i="2"/>
  <c r="K26" i="2"/>
  <c r="T25" i="2"/>
  <c r="V25" i="2" s="1"/>
  <c r="M25" i="2"/>
  <c r="K25" i="2"/>
  <c r="U24" i="2"/>
  <c r="V24" i="2" s="1"/>
  <c r="M24" i="2"/>
  <c r="K24" i="2"/>
  <c r="T23" i="2"/>
  <c r="V23" i="2" s="1"/>
  <c r="M23" i="2"/>
  <c r="K23" i="2"/>
  <c r="T22" i="2"/>
  <c r="V22" i="2" s="1"/>
  <c r="M22" i="2"/>
  <c r="K22" i="2"/>
  <c r="T21" i="2"/>
  <c r="V21" i="2" s="1"/>
  <c r="M21" i="2"/>
  <c r="K21" i="2"/>
  <c r="T20" i="2"/>
  <c r="V20" i="2" s="1"/>
  <c r="M20" i="2"/>
  <c r="K20" i="2"/>
  <c r="S18" i="2"/>
  <c r="V18" i="2" s="1"/>
  <c r="V17" i="2"/>
  <c r="S17" i="2"/>
  <c r="R16" i="2"/>
  <c r="V16" i="2" s="1"/>
  <c r="V15" i="2"/>
  <c r="V14" i="2"/>
  <c r="S14" i="2"/>
  <c r="S13" i="2"/>
  <c r="V13" i="2" s="1"/>
  <c r="V12" i="2"/>
  <c r="S11" i="2"/>
  <c r="V11" i="2" s="1"/>
  <c r="V10" i="2"/>
  <c r="R10" i="2"/>
  <c r="R9" i="2"/>
  <c r="R48" i="2" s="1"/>
  <c r="R50" i="2" s="1"/>
  <c r="R58" i="2" s="1"/>
  <c r="R59" i="2" s="1"/>
  <c r="V9" i="2" l="1"/>
</calcChain>
</file>

<file path=xl/sharedStrings.xml><?xml version="1.0" encoding="utf-8"?>
<sst xmlns="http://schemas.openxmlformats.org/spreadsheetml/2006/main" count="398" uniqueCount="184">
  <si>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</si>
  <si>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</si>
  <si>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</si>
  <si>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</si>
  <si>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</si>
  <si>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</si>
  <si>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</si>
  <si>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программы.</t>
  </si>
  <si>
    <t>В целях приведения на соответствие решению Городской думы города Ижевска от 19.12.2019 № 835 "О бюджете муниципального образования "Город Ижевск" на 2020 год и на плановый период 2021 и 2022 годов"</t>
  </si>
  <si>
    <t>В целях приведения на соответствие решению Городской думы города Ижевска от 17.12.2020 №64 "О бюджете муниципального образования «Город Ижевск» на 2021 год и на плановый период 2022 и 2023 годов"</t>
  </si>
  <si>
    <t xml:space="preserve">С целью приведения на соответствие статье 160.2-1 Бюджетного кодекса РФ исключены  мероприятия «Осуществление внутреннего финансового аудита ГАБС в соответствии с утвержденным Порядком» и показатель «Удельный вес ГАБС, осуществляющих внутренний финансовый контроль и внутренний финансовый аудит в общем количестве ГАБС, на которых возложены функции по осуществлению внутреннего финансового контроля и внутреннего финансового аудита». </t>
  </si>
  <si>
    <t>С целью приведения на соответствие решению Городской думы города Ижевска от 16.12.2021 №208 "О бюджете муниципального образования "Город Ижевск" на 2022 год и на плановый период 2023 и 2024 годов"</t>
  </si>
  <si>
    <t>С целью приведения на соответствие решению Городской думы города Ижевска от 15.12.2022 №338 "О бюджете муниципального образования "Город Ижевск" на 2023 год и на плановый период 2024 и 2025 годов"</t>
  </si>
  <si>
    <t>С целью приведения на соответствие решению Городской думы города Ижевска от 14.12.2023 №503 "О бюджете муниципального образования "Город Ижевск" на 2024 год и на плановый период 2025 и 2026 годов"</t>
  </si>
  <si>
    <t>С целью приведения на соответствие решению Городской думы города Ижевска от 19.12.2024 №669 "О бюджете муниципального образования "Город Ижевск" на 2025 год и на плановый период 2026 и 2027 годов"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</si>
  <si>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"Управление муниципальными финансами" за 2024 год</t>
  </si>
  <si>
    <t>Код аналитической программной классификации</t>
  </si>
  <si>
    <r>
      <t>Наименование подпрограммы, основного мероприятия, мероприятия</t>
    </r>
    <r>
      <rPr>
        <vertAlign val="superscript"/>
        <sz val="12"/>
        <rFont val="PT Astra Serif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</si>
  <si>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</si>
  <si>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</si>
  <si>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</si>
  <si>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</si>
  <si>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t>Степень соответствия запланированному уровню расходов бюджета</t>
    </r>
    <r>
      <rPr>
        <vertAlign val="superscript"/>
        <sz val="12"/>
        <rFont val="PT Astra Serif"/>
      </rPr>
      <t>4</t>
    </r>
    <r>
      <rPr>
        <sz val="12"/>
        <rFont val="PT Astra Serif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</si>
  <si>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</si>
  <si>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>Выполнено/не выполнено/не учитывается. Причины невыполнения (недостижения)</t>
    </r>
    <r>
      <rPr>
        <vertAlign val="superscript"/>
        <sz val="12"/>
        <rFont val="PT Astra Serif"/>
      </rPr>
      <t>8</t>
    </r>
  </si>
  <si>
    <t>МП</t>
  </si>
  <si>
    <t>Пп</t>
  </si>
  <si>
    <t>ОМ М</t>
  </si>
  <si>
    <r>
      <t>план</t>
    </r>
    <r>
      <rPr>
        <vertAlign val="superscript"/>
        <sz val="12"/>
        <rFont val="PT Astra Serif"/>
      </rPr>
      <t>2</t>
    </r>
  </si>
  <si>
    <t>кассовое исполнение на конец отчетного периода</t>
  </si>
  <si>
    <t>кредиторская задолженность за отчетный период</t>
  </si>
  <si>
    <r>
      <t>факт</t>
    </r>
    <r>
      <rPr>
        <vertAlign val="superscript"/>
        <sz val="12"/>
        <rFont val="PT Astra Serif"/>
      </rPr>
      <t>3</t>
    </r>
    <r>
      <rPr>
        <sz val="12"/>
        <rFont val="PT Astra Serif"/>
      </rPr>
      <t xml:space="preserve"> (гр.8-гр.9+гр.10+иные источники)</t>
    </r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</si>
  <si>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</si>
  <si>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</si>
  <si>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t>план (ЗПп)</t>
    </r>
    <r>
      <rPr>
        <vertAlign val="superscript"/>
        <sz val="12"/>
        <rFont val="PT Astra Serif"/>
      </rPr>
      <t>5</t>
    </r>
  </si>
  <si>
    <t>факт (ЗПф)</t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</si>
  <si>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rFont val="PT Astra Serif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</si>
  <si>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rFont val="PT Astra Serif"/>
      </rPr>
      <t>7</t>
    </r>
  </si>
  <si>
    <t>всего</t>
  </si>
  <si>
    <t>в т.ч. кредиторская задолженность прошлых отчетных периодов</t>
  </si>
  <si>
    <t>с тенденцией увеличения значений</t>
  </si>
  <si>
    <t>с тенденцией снижения значений</t>
  </si>
  <si>
    <t>Цель программы: повышение эффективности управления муниципальными финансами</t>
  </si>
  <si>
    <t>Рост значения комплексной оценки качества управления муниципальными финансами в соответствии с постановлением Правительства УР от 03.12.2012 №534 «Об осуществлении мониторинга и оценки качества управления муниципальными финансами муниципальных образований в Удмуртской Республике», не менее &lt;*&gt;</t>
  </si>
  <si>
    <t>баллы</t>
  </si>
  <si>
    <t>х</t>
  </si>
  <si>
    <t xml:space="preserve">
За 2022 год оценка составила 75,23 (II степень)
за 2023 год оценка составила 72,42 (II степень)
Оценка за 2024 год не проведена Министерством финансов Удмуртской Республики</t>
  </si>
  <si>
    <t>0</t>
  </si>
  <si>
    <t>00 00000</t>
  </si>
  <si>
    <t>Задача: совершенствование организации и осуществления бюджетного процесса, определение направлений и координация работы по повышению эффективности расходов бюджета</t>
  </si>
  <si>
    <t xml:space="preserve">1. Исполнение бюджета по доходам без учета безвозмездных поступлений к утвержденному уровню, не менее </t>
  </si>
  <si>
    <t>%</t>
  </si>
  <si>
    <r>
      <rPr>
        <sz val="12"/>
        <rFont val="Times New Roman"/>
      </rPr>
      <t>Выполнено.
 По итогам 2024 года собственные доходы исполнены в сумме 9 млрд. 181 млн рублей на 101,9% от годового плана</t>
    </r>
    <r>
      <rPr>
        <sz val="12"/>
        <color indexed="2"/>
        <rFont val="Times New Roman"/>
      </rPr>
      <t xml:space="preserve"> </t>
    </r>
    <r>
      <rPr>
        <sz val="12"/>
        <rFont val="Times New Roman"/>
      </rPr>
      <t>(план - 9 млрд. 8 млн рублей). Сверх плана поступило – 173,0 млн рублей</t>
    </r>
  </si>
  <si>
    <t xml:space="preserve">2. Уменьшение объема дебиторской задолженности по неналоговым доходам бюджета к уровню прошлого года, не менее </t>
  </si>
  <si>
    <r>
      <rPr>
        <sz val="12"/>
        <rFont val="Times New Roman"/>
      </rPr>
      <t xml:space="preserve">По итогам 2024 года дебиторская задолженность по неналоговым платежам уменьшилась на 17,3 млн рублей.
</t>
    </r>
    <r>
      <rPr>
        <sz val="12"/>
        <color indexed="2"/>
        <rFont val="Times New Roman"/>
      </rPr>
      <t xml:space="preserve"> </t>
    </r>
    <r>
      <rPr>
        <sz val="12"/>
        <rFont val="Times New Roman"/>
      </rPr>
      <t>На 01.01.2024 задолженность составляла 630,8 млн рублей,  на 01.01.2025 – 613,5 млн рублей.</t>
    </r>
  </si>
  <si>
    <t>3. Отношение дефицита бюджета к доходам бюджета, рассчитанное  в соответствии с требованиями БК РФ, не более</t>
  </si>
  <si>
    <t>Профицит</t>
  </si>
  <si>
    <t xml:space="preserve">4. Расходы бюджета на содержание работников органов местного самоуправления в расчете на одного жителя муниципального образования, не более </t>
  </si>
  <si>
    <t>Руб.</t>
  </si>
  <si>
    <t>Не выполнено.
Показатель рассчитан на количество жителей 617,536 тыс. человек (в соответствии с статистическими данными Министерства социальной политики и труда Удмуртской Республики за 2024 год)</t>
  </si>
  <si>
    <t>5. Доля просроченной кредиторской задолженности по оплате труда (включая начисления на оплату труда) муниципальных учреждений в общем объеме расходов бюджета на оплату труда (включая начисления на оплату труда)</t>
  </si>
  <si>
    <t>Выполнено.
Бюджет муниципального образования "Город Ижевск" просроченной кредиторской задолженности по оплате труда не имеет</t>
  </si>
  <si>
    <t xml:space="preserve">6. Доля просроченной кредиторской задолженности бюджета к расходам бюджета, не более </t>
  </si>
  <si>
    <t>Выполнено
Просроченная кредиторская задолженность на 01.01.2025: 279 тыс. рублей, расходы бюджета на 01.01.2025: 23 438 075,57 тыс. рублей </t>
  </si>
  <si>
    <t>7. Удельный вес начатых Управлением финансов контрольных мероприятий к общему количеству запланированных контрольных мероприятий</t>
  </si>
  <si>
    <t>9. Отношение объема муниципального долга к годовому объему доходов бюджета без учета  безвозмездных поступлений, не более</t>
  </si>
  <si>
    <t>Выполнено. 
Муниципальный долг на 01.01.2025 - 3 млрд. 668 млн. рублей. Объем доходов без учета безвозмездных поступлений - 9 млрд. 181 млн. рублей.</t>
  </si>
  <si>
    <t>10. Отношение расходов на обслуживание муниципального долга к объему расходов бюджета (за исключением  объема расходов, которые осуществляются за счет субвенций, предоставляемых из бюджета УР), не более</t>
  </si>
  <si>
    <t>Расходы на обслуживание муниципального долга за 2024 год составили 9,1 млн рублей, объем расходов бюджета (за исключением объема расходов за счет субвенций) - 13 783,2 млн рублей</t>
  </si>
  <si>
    <t>01 00000</t>
  </si>
  <si>
    <t>Основное мероприятие "Оптимизация бюджетного процесса"</t>
  </si>
  <si>
    <t>01 00001</t>
  </si>
  <si>
    <t>Совершенствование нормативно-правового и организационного обеспечения бюджетного процесса</t>
  </si>
  <si>
    <t>Управление финансов</t>
  </si>
  <si>
    <t>без финансирования</t>
  </si>
  <si>
    <t>Качественная и своевременная подготовка муниципальных правовых актов, в полном объеме регламентирующих организацию процедур бюджетного процесса. Обеспечение требованиям законодательства</t>
  </si>
  <si>
    <t>01 00002</t>
  </si>
  <si>
    <t>Составление проекта бюджета в программном формате</t>
  </si>
  <si>
    <t>Удельный вес расходов бюджета, формируемых в рамках муниципальных программ, в общем объеме расходов бюджета, не менее</t>
  </si>
  <si>
    <t>01 00003</t>
  </si>
  <si>
    <t>Участие в реализации региональных и федеральных целевых программах</t>
  </si>
  <si>
    <t>Структурные подразделения</t>
  </si>
  <si>
    <t>Процент освоения полученных из бюджета УР средств федерального бюджета, не менее</t>
  </si>
  <si>
    <t>01 00004</t>
  </si>
  <si>
    <t>Исполнение расходных обязательств в соответствии с решением о бюджете на очередной финансовый год и плановый период</t>
  </si>
  <si>
    <t>Обеспечение уровня исполнения расходов бюджета в отчетном финансовом году, не менее</t>
  </si>
  <si>
    <t xml:space="preserve">
- несвоевременное предоставление первичных документов подрядной организацией;
- необходимость внесения изменений в соглашения в связи с удорожанием стоимости строительных материалов и выявлением дополнительных работ</t>
  </si>
  <si>
    <t>01 00005</t>
  </si>
  <si>
    <t>Инвентаризация кредиторской задолженности не реже 1 раза в год с целью выявления и своевременного списания задолженности с истекшим сроком исковой давности</t>
  </si>
  <si>
    <t>Управление финансов, структурные подразделения</t>
  </si>
  <si>
    <t>Удельный вес просроченной кредиторской задолженности с истекшим сроком исковой давности в общем объеме кредиторской задолженности</t>
  </si>
  <si>
    <t>01 00006</t>
  </si>
  <si>
    <t>Обеспечение прозрачности (открытости) процесса формирования и исполнения бюджета. Разработка и публикация "Бюджета для граждан", публикация информации на едином портале бюджетной системы, на сайте www.izh.ru</t>
  </si>
  <si>
    <t>Рост значения итоговой оценки открытости деятельности по управлению муниципальными финансами (в соответствии с приказом Министерства финансов УР от 03.11.2015 N 242), не менее</t>
  </si>
  <si>
    <t>баллов</t>
  </si>
  <si>
    <t>01 00007</t>
  </si>
  <si>
    <t>Внедрение механизма инициативного бюджетирования на территории муниципального образования "Город Ижевск"</t>
  </si>
  <si>
    <t>Количество прошедших конкурсный отбор проектов развития общественной инфраструктуры в рамках инициативного бюджетирования из числа поданных заявок, не менее</t>
  </si>
  <si>
    <t>единиц</t>
  </si>
  <si>
    <t>Не выполнено.
В 2024 году для участия в конкурсном отборе проекта «Наша инициатива» было подано 17 заявок, победителями признаны 17 проектов  </t>
  </si>
  <si>
    <t>01 00008</t>
  </si>
  <si>
    <t>Создание механизма, стимулирующего ГРБС к повышению уровня качества финансового менеджмента</t>
  </si>
  <si>
    <t>Управление финансов, ГРБС</t>
  </si>
  <si>
    <t>Достижение среднего уровня качества финансового менеджмента ГРБС, не менее &lt;*&gt;</t>
  </si>
  <si>
    <t>Выполнено.
За 2023 год уровень качества финансового менеджмента главных распорядителей бюджетных средств составил 78,0%</t>
  </si>
  <si>
    <t>01 00009</t>
  </si>
  <si>
    <t>Осуществление муниципальных закупок с применением информационных технологий (ЕИС, АИС (Электронный магазин))</t>
  </si>
  <si>
    <t>Доля закупок, размещенных с применением информационных технологий (ЕИС, АИС (Электронный магазин)) в общем объеме закупок, не менее</t>
  </si>
  <si>
    <t>01 00010</t>
  </si>
  <si>
    <t xml:space="preserve">Расширение охвата механизмом 
казначейского сопровождения расчетов по контрактам (договорам) за счет средств субсидий, предоставляемых на иные цели (абз. второй п. 1 ст. 78.1 БК РФ) 
</t>
  </si>
  <si>
    <t xml:space="preserve">Осуществление казначейского сопровождения средств, указанных в решении о бюджете муниципального образования "Город Ижевск", не менее
</t>
  </si>
  <si>
    <t>01 00012</t>
  </si>
  <si>
    <t>Совершенствование подхода к планированию контрольной деятельности с учетом риск-ориентированного подхода и выбора интенсивности контроля (формы, продолжительности, периодичности и направленности)</t>
  </si>
  <si>
    <t>Применение риск-ориентированных контрольных мероприятий в общем количестве запланированных контрольных мероприятий, не менее</t>
  </si>
  <si>
    <t>16</t>
  </si>
  <si>
    <t>01 00014</t>
  </si>
  <si>
    <t>Осуществление внутреннего финансового аудита ГАБС в соответствии с утвержденным Порядком</t>
  </si>
  <si>
    <t>Своевременное и в полном объеме исполнение планов контрольных мероприятий</t>
  </si>
  <si>
    <t>02 00000</t>
  </si>
  <si>
    <t>Основное мероприятие "Эффективное управление муниципальным долгом"</t>
  </si>
  <si>
    <t>02 60060</t>
  </si>
  <si>
    <t xml:space="preserve">Мероприятия по размещению, обслуживанию, выкупу, обмену и погашению муниципальных ценных бумаг
</t>
  </si>
  <si>
    <t>Бюджет города</t>
  </si>
  <si>
    <t xml:space="preserve">Сумма расходов по размещению, обслуживанию, выкупу, обмену и погашению муниципальных ценных бумаг, не более
</t>
  </si>
  <si>
    <t>тыс. руб.</t>
  </si>
  <si>
    <t>Не учитывается. ПАГ от 27.12.2013 № 1648.</t>
  </si>
  <si>
    <t>02 60070</t>
  </si>
  <si>
    <t>Осуществление мероприятий, направленных на сдерживание расходов на обслуживание муниципального долга</t>
  </si>
  <si>
    <t>Размер процентных платежей по муниципальному долгу, не более</t>
  </si>
  <si>
    <t>02 00001</t>
  </si>
  <si>
    <t>Обеспечение минимально возможной процентной ставки по коммерческим заимствованиям</t>
  </si>
  <si>
    <t xml:space="preserve">Разница между средней ставкой по коммерческим заимствованиям и ключевой ставкой Центрального банка Российской Федерации, не более
</t>
  </si>
  <si>
    <t>На 01.01.2025 коммерческие заимствования отсутствуют </t>
  </si>
  <si>
    <t>02 00002</t>
  </si>
  <si>
    <t>Управление муниципальным долгом, включающее своевременное погашение долговых обязательств по бюджетным и коммерческим кредитам, участие в реструктуризации и списании задолженности перед вышестоящим бюджетом</t>
  </si>
  <si>
    <t>Удельный вес просроченной задолженности по долговым обязательствам в общем объеме задолженности по долговым обязательствам</t>
  </si>
  <si>
    <t>Выполнено.
Просроченная задолженность по долговым обязательствам на конец года отсутствует</t>
  </si>
  <si>
    <t>03 00000</t>
  </si>
  <si>
    <t>Основное мероприятие "Создание условий для реализации муниципальной программы"</t>
  </si>
  <si>
    <t>03 60030</t>
  </si>
  <si>
    <t>Обеспечение текущей деятельности в сфере установленных функций (полномочий) Управления финансов</t>
  </si>
  <si>
    <t>Степень достижения плановых значений ожидаемых непосредственных результатов реализации мероприятий программы, не менее</t>
  </si>
  <si>
    <t>03 60033</t>
  </si>
  <si>
    <t>Обеспечение текущей деятельности в сфере установленных функций</t>
  </si>
  <si>
    <t>Своевременная выплата заработной платы сотрудникам, обеспечение их материально-технической базой</t>
  </si>
  <si>
    <t>03 60091</t>
  </si>
  <si>
    <t xml:space="preserve">Уплата налога на имущество
</t>
  </si>
  <si>
    <t xml:space="preserve">Своевременная уплата налога в соответствии с налоговым законодательством
</t>
  </si>
  <si>
    <t>03 60092</t>
  </si>
  <si>
    <t xml:space="preserve">Уплата земельного налога
</t>
  </si>
  <si>
    <t>03 60350</t>
  </si>
  <si>
    <t>Расходы на выплату единовременного поощрения в связи с выходом на пенсию за выслугу лет в соответствии с постановлением Администрации г. Ижевска от 16.07.2008 №534</t>
  </si>
  <si>
    <t>Своевременная выплата единовременного поощрения в связи с выходом на пенсию за выслугу лет в соответствии с постановлением Администрации города Ижевска от 16.07.2008 № 534</t>
  </si>
  <si>
    <t>03 60380</t>
  </si>
  <si>
    <t>Обеспечение функционирования и соответствия законодательству информационной системы управления муниципальными финансами</t>
  </si>
  <si>
    <t>Информационное обеспечение процессов планирования и исполнения бюджета, подготовки финансовой отчетности и иной аналитической информации</t>
  </si>
  <si>
    <t>03 60381</t>
  </si>
  <si>
    <t xml:space="preserve">Мероприятия по централизации процессов ведения бюджетного (бухгалтерского) учета и отчетности </t>
  </si>
  <si>
    <t>Выполнение Плана мероприятий по централизации процессов ведения бюджетного (бухгалтерского) учета и отчетности</t>
  </si>
  <si>
    <t>В соответствии с распоряжением Администрации города Ижевска от 24.12.2024 № 429 "О внесении изменений в распоряжение Администрации города Ижевска от 30..10.2019 № 348 "Об утверждении Плана мероприятий (дорожной карты) по централизации процессов ведения бюджетного (бухгалтерского) учета и отчетности в структурных подразделенияхАдминистрации города Ижевска и подведомственных им муниципальных учреждениях" срок передачи бюджетного учета  МКУ "Управление обеспечения деятельности Администрации города Ижевска" в МКУ "ЦБУиО" перенесен на 2025 год.</t>
  </si>
  <si>
    <t>03 60400</t>
  </si>
  <si>
    <t xml:space="preserve">Формирование финансовой (бухгалтерской) отчетности муниципальных учреждений </t>
  </si>
  <si>
    <t>Своевременная сдача и достоверность финансовой (бухгалтерской) отчетности муниципальных учреждений</t>
  </si>
  <si>
    <t>03 00001</t>
  </si>
  <si>
    <t>Проведение контроля и анализ расходования энергетических ресурсов (административное здание по адресу: ул. Авангардная, 5а)</t>
  </si>
  <si>
    <t>Экономия энергетических ресурсов в отчетном году, к фактическому объему потребления энергетических ресурсов в предшествующем году, не менее</t>
  </si>
  <si>
    <t xml:space="preserve">Переход на двухкомпонентную систему оплаты по горячему водоснабжению с сентября 2023 года, увеличение тарифов с июля 2024 года, а также увеличение суммы платежей, в связи с проведением работ по замене труб системы горячего водоснабжения и холодного водоснабжения, замене водомерного узла в подвальном помещении административного здания (расчет Энергоснабжающей организацией производился по среднему показателю)
</t>
  </si>
  <si>
    <t xml:space="preserve">Итого по программе </t>
  </si>
  <si>
    <t>Всего</t>
  </si>
  <si>
    <t>Итого по программе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</si>
  <si>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</si>
  <si>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программы (N)</t>
  </si>
  <si>
    <t>в том числе: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</si>
  <si>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</si>
  <si>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</si>
  <si>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</si>
  <si>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</si>
  <si>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программе ΣСДонр</t>
  </si>
  <si>
    <t>- субвенции из бюджета Удмуртской Республики</t>
  </si>
  <si>
    <t>Общее количество мероприятий программы, запланированных к реализации в отчетном году (М)</t>
  </si>
  <si>
    <t>иные источники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</si>
  <si>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</si>
  <si>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</si>
  <si>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t>Уровень эффективности муниципальной программы</t>
    </r>
    <r>
      <rPr>
        <b/>
        <vertAlign val="superscript"/>
        <sz val="12"/>
        <rFont val="PT Astra Serif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</si>
</sst>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00"/>
    <numFmt numFmtId="166" formatCode="#,##0.000"/>
    <numFmt numFmtId="167" formatCode="#,##0.0"/>
  </numFmts>
  <fonts count="23">
    <font>
      <sz val="11"/>
      <color theme="1"/>
      <name val="Calibri"/>
      <scheme val="minor"/>
    </font>
    <font>
      <sz val="10"/>
      <name val="Arial Cyr"/>
    </font>
    <font>
      <b/>
      <sz val="10"/>
      <name val="Arial CYR"/>
    </font>
    <font>
      <sz val="11"/>
      <color theme="1"/>
      <name val="Arial"/>
    </font>
    <font>
      <b/>
      <sz val="12"/>
      <name val="PT Astra Serif"/>
    </font>
    <font>
      <sz val="12"/>
      <color theme="1"/>
      <name val="Arial"/>
    </font>
    <font>
      <sz val="12"/>
      <color theme="1"/>
      <name val="PT Astra Serif"/>
    </font>
    <font>
      <sz val="12"/>
      <color theme="1"/>
      <name val="Times New Roman"/>
    </font>
    <font>
      <sz val="11"/>
      <color theme="1"/>
      <name val="PT Astra Serif"/>
    </font>
    <font>
      <b/>
      <sz val="11"/>
      <name val="PT Astra Serif"/>
    </font>
    <font>
      <b/>
      <sz val="11"/>
      <name val="Times New Roman"/>
    </font>
    <font>
      <sz val="12"/>
      <name val="PT Astra Serif"/>
    </font>
    <font>
      <sz val="11"/>
      <name val="Times New Roman"/>
    </font>
    <font>
      <sz val="12"/>
      <name val="Times New Roman"/>
    </font>
    <font>
      <sz val="12"/>
      <color indexed="2"/>
      <name val="PT Astra Serif"/>
    </font>
    <font>
      <b/>
      <sz val="10"/>
      <name val="Liberation Sans"/>
    </font>
    <font>
      <sz val="12"/>
      <name val="Liberation Sans"/>
    </font>
    <font>
      <b/>
      <sz val="12"/>
      <color theme="1"/>
      <name val="PT Astra Serif"/>
    </font>
    <font>
      <sz val="11"/>
      <color theme="1"/>
      <name val="Calibri"/>
    </font>
    <font>
      <sz val="11"/>
      <color theme="1"/>
      <name val="Calibri"/>
      <scheme val="minor"/>
    </font>
    <font>
      <vertAlign val="superscript"/>
      <sz val="12"/>
      <name val="PT Astra Serif"/>
    </font>
    <font>
      <sz val="12"/>
      <color indexed="2"/>
      <name val="Times New Roman"/>
    </font>
    <font>
      <b/>
      <vertAlign val="superscript"/>
      <sz val="12"/>
      <name val="PT Astra Serif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15">
    <xf numFmtId="0" fontId="0" fillId="0" borderId="0"/>
    <xf numFmtId="1" fontId="1" fillId="0" borderId="1">
      <alignment horizontal="center" vertical="top" shrinkToFit="1"/>
    </xf>
    <xf numFmtId="1" fontId="1" fillId="0" borderId="1">
      <alignment horizontal="center" vertical="top" shrinkToFit="1"/>
    </xf>
    <xf numFmtId="0" fontId="2" fillId="0" borderId="1">
      <alignment vertical="top" wrapText="1"/>
    </xf>
    <xf numFmtId="1" fontId="1" fillId="0" borderId="1">
      <alignment horizontal="center" vertical="top" shrinkToFit="1"/>
    </xf>
    <xf numFmtId="4" fontId="2" fillId="2" borderId="1">
      <alignment horizontal="right" vertical="top" shrinkToFit="1"/>
    </xf>
    <xf numFmtId="0" fontId="2" fillId="0" borderId="1">
      <alignment vertical="top" wrapText="1"/>
    </xf>
    <xf numFmtId="0" fontId="2" fillId="0" borderId="1">
      <alignment vertical="top" wrapText="1"/>
    </xf>
    <xf numFmtId="4" fontId="2" fillId="2" borderId="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9" fillId="0" borderId="0" applyFont="0" applyFill="0" applyBorder="0" applyProtection="0"/>
  </cellStyleXfs>
  <cellXfs count="228">
    <xf numFmtId="0" fontId="0" fillId="0" borderId="0" xfId="0"/>
    <xf numFmtId="0" fontId="3" fillId="0" borderId="0" xfId="13" applyFont="1"/>
    <xf numFmtId="0" fontId="5" fillId="0" borderId="0" xfId="13" applyFont="1"/>
    <xf numFmtId="0" fontId="6" fillId="0" borderId="0" xfId="13" applyFont="1"/>
    <xf numFmtId="0" fontId="6" fillId="0" borderId="1" xfId="9" applyFont="1" applyBorder="1" applyAlignment="1">
      <alignment horizontal="center" vertical="top" wrapText="1"/>
    </xf>
    <xf numFmtId="0" fontId="5" fillId="0" borderId="0" xfId="9" applyFont="1"/>
    <xf numFmtId="0" fontId="6" fillId="0" borderId="1" xfId="9" applyFont="1" applyBorder="1" applyAlignment="1">
      <alignment vertical="top" wrapText="1"/>
    </xf>
    <xf numFmtId="14" fontId="6" fillId="0" borderId="1" xfId="9" applyNumberFormat="1" applyFont="1" applyBorder="1" applyAlignment="1">
      <alignment horizontal="center" vertical="top" wrapText="1"/>
    </xf>
    <xf numFmtId="0" fontId="6" fillId="0" borderId="1" xfId="9" applyFont="1" applyBorder="1" applyAlignment="1" applyProtection="1">
      <alignment horizontal="center" vertical="top" wrapText="1"/>
      <protection locked="0"/>
    </xf>
    <xf numFmtId="0" fontId="6" fillId="0" borderId="1" xfId="9" applyFont="1" applyBorder="1" applyAlignment="1" applyProtection="1">
      <alignment vertical="top" wrapText="1"/>
      <protection locked="0"/>
    </xf>
    <xf numFmtId="14" fontId="6" fillId="0" borderId="1" xfId="9" applyNumberFormat="1" applyFont="1" applyBorder="1" applyAlignment="1" applyProtection="1">
      <alignment horizontal="center" vertical="top" wrapText="1"/>
      <protection locked="0"/>
    </xf>
    <xf numFmtId="0" fontId="6" fillId="0" borderId="1" xfId="9" applyFont="1" applyBorder="1" applyAlignment="1" applyProtection="1">
      <alignment horizontal="center" vertical="top" wrapText="1"/>
      <protection locked="0"/>
    </xf>
    <xf numFmtId="0" fontId="6" fillId="0" borderId="1" xfId="9" applyFont="1" applyBorder="1" applyAlignment="1" applyProtection="1">
      <alignment vertical="top" wrapText="1"/>
      <protection locked="0"/>
    </xf>
    <xf numFmtId="14" fontId="6" fillId="4" borderId="1" xfId="9" applyNumberFormat="1" applyFont="1" applyFill="1" applyBorder="1" applyAlignment="1" applyProtection="1">
      <alignment horizontal="center" vertical="top" wrapText="1"/>
      <protection locked="0"/>
    </xf>
    <xf numFmtId="0" fontId="6" fillId="4" borderId="1" xfId="9" applyFont="1" applyFill="1" applyBorder="1" applyAlignment="1" applyProtection="1">
      <alignment horizontal="center" vertical="top" wrapText="1"/>
      <protection locked="0"/>
    </xf>
    <xf numFmtId="0" fontId="7" fillId="0" borderId="0" xfId="9" applyFont="1" applyAlignment="1">
      <alignment vertical="top"/>
    </xf>
    <xf numFmtId="0" fontId="3" fillId="0" borderId="0" xfId="10" applyFont="1"/>
    <xf numFmtId="49" fontId="3" fillId="0" borderId="0" xfId="10" applyNumberFormat="1" applyFont="1"/>
    <xf numFmtId="0" fontId="3" fillId="0" borderId="0" xfId="10" applyFont="1" applyAlignment="1">
      <alignment wrapText="1"/>
    </xf>
    <xf numFmtId="0" fontId="3" fillId="5" borderId="0" xfId="10" applyFont="1" applyFill="1"/>
    <xf numFmtId="49" fontId="6" fillId="4" borderId="0" xfId="10" applyNumberFormat="1" applyFont="1" applyFill="1"/>
    <xf numFmtId="0" fontId="6" fillId="4" borderId="0" xfId="10" applyFont="1" applyFill="1"/>
    <xf numFmtId="0" fontId="6" fillId="4" borderId="0" xfId="10" applyFont="1" applyFill="1" applyAlignment="1">
      <alignment wrapText="1"/>
    </xf>
    <xf numFmtId="0" fontId="8" fillId="0" borderId="0" xfId="10" applyFont="1"/>
    <xf numFmtId="0" fontId="9" fillId="0" borderId="0" xfId="10" applyFont="1"/>
    <xf numFmtId="0" fontId="10" fillId="0" borderId="0" xfId="10" applyFont="1"/>
    <xf numFmtId="49" fontId="6" fillId="4" borderId="0" xfId="10" applyNumberFormat="1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6" borderId="1" xfId="10" applyNumberFormat="1" applyFont="1" applyFill="1" applyBorder="1" applyAlignment="1">
      <alignment horizontal="center" vertical="center"/>
    </xf>
    <xf numFmtId="49" fontId="6" fillId="6" borderId="1" xfId="10" applyNumberFormat="1" applyFont="1" applyFill="1" applyBorder="1" applyAlignment="1" applyProtection="1">
      <alignment horizontal="center" vertical="center" wrapText="1"/>
      <protection locked="0"/>
    </xf>
    <xf numFmtId="0" fontId="6" fillId="6" borderId="1" xfId="10" applyFont="1" applyFill="1" applyBorder="1" applyAlignment="1">
      <alignment vertical="top" wrapText="1"/>
    </xf>
    <xf numFmtId="0" fontId="6" fillId="6" borderId="1" xfId="10" applyFont="1" applyFill="1" applyBorder="1" applyAlignment="1">
      <alignment horizontal="center" vertical="center" wrapText="1"/>
    </xf>
    <xf numFmtId="4" fontId="6" fillId="6" borderId="1" xfId="10" applyNumberFormat="1" applyFont="1" applyFill="1" applyBorder="1" applyAlignment="1">
      <alignment horizontal="center" vertical="center" wrapText="1"/>
    </xf>
    <xf numFmtId="4" fontId="11" fillId="0" borderId="1" xfId="10" applyNumberFormat="1" applyFont="1" applyBorder="1" applyAlignment="1" applyProtection="1">
      <alignment horizontal="center" vertical="center" wrapText="1"/>
      <protection locked="0"/>
    </xf>
    <xf numFmtId="165" fontId="6" fillId="6" borderId="1" xfId="9" applyNumberFormat="1" applyFont="1" applyFill="1" applyBorder="1" applyAlignment="1">
      <alignment horizontal="center" vertical="center" wrapText="1"/>
    </xf>
    <xf numFmtId="165" fontId="6" fillId="6" borderId="1" xfId="10" applyNumberFormat="1" applyFont="1" applyFill="1" applyBorder="1" applyAlignment="1">
      <alignment horizontal="center" vertical="center" wrapText="1"/>
    </xf>
    <xf numFmtId="165" fontId="6" fillId="6" borderId="2" xfId="10" applyNumberFormat="1" applyFont="1" applyFill="1" applyBorder="1" applyAlignment="1">
      <alignment horizontal="center" vertical="center" wrapText="1"/>
    </xf>
    <xf numFmtId="2" fontId="6" fillId="0" borderId="11" xfId="11" applyNumberFormat="1" applyFont="1" applyBorder="1" applyAlignment="1" applyProtection="1">
      <alignment horizontal="left" vertical="center"/>
    </xf>
    <xf numFmtId="0" fontId="11" fillId="6" borderId="1" xfId="10" applyFont="1" applyFill="1" applyBorder="1" applyAlignment="1">
      <alignment horizontal="center" vertical="center" wrapText="1"/>
    </xf>
    <xf numFmtId="4" fontId="11" fillId="6" borderId="1" xfId="10" applyNumberFormat="1" applyFont="1" applyFill="1" applyBorder="1" applyAlignment="1">
      <alignment horizontal="center" vertical="center" wrapText="1"/>
    </xf>
    <xf numFmtId="165" fontId="11" fillId="6" borderId="1" xfId="10" applyNumberFormat="1" applyFont="1" applyFill="1" applyBorder="1" applyAlignment="1">
      <alignment horizontal="center" vertical="center"/>
    </xf>
    <xf numFmtId="165" fontId="11" fillId="6" borderId="2" xfId="10" applyNumberFormat="1" applyFont="1" applyFill="1" applyBorder="1" applyAlignment="1">
      <alignment horizontal="center" vertical="center"/>
    </xf>
    <xf numFmtId="2" fontId="6" fillId="0" borderId="12" xfId="11" applyNumberFormat="1" applyFont="1" applyBorder="1" applyAlignment="1" applyProtection="1">
      <alignment horizontal="left" vertical="center"/>
    </xf>
    <xf numFmtId="0" fontId="13" fillId="4" borderId="1" xfId="0" applyFont="1" applyFill="1" applyBorder="1" applyAlignment="1" applyProtection="1">
      <alignment horizontal="left" vertical="top" wrapText="1"/>
      <protection locked="0"/>
    </xf>
    <xf numFmtId="2" fontId="6" fillId="0" borderId="13" xfId="11" applyNumberFormat="1" applyFont="1" applyBorder="1" applyAlignment="1" applyProtection="1">
      <alignment horizontal="left" vertical="center"/>
    </xf>
    <xf numFmtId="2" fontId="6" fillId="0" borderId="8" xfId="11" applyNumberFormat="1" applyFont="1" applyBorder="1" applyAlignment="1" applyProtection="1">
      <alignment horizontal="left" vertical="center"/>
    </xf>
    <xf numFmtId="0" fontId="6" fillId="0" borderId="14" xfId="0" applyFont="1" applyBorder="1" applyProtection="1">
      <protection locked="0"/>
    </xf>
    <xf numFmtId="4" fontId="11" fillId="4" borderId="1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" xfId="10" applyNumberFormat="1" applyFont="1" applyFill="1" applyBorder="1" applyAlignment="1">
      <alignment horizontal="center" vertical="center"/>
    </xf>
    <xf numFmtId="2" fontId="6" fillId="0" borderId="15" xfId="11" applyNumberFormat="1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top" wrapText="1"/>
      <protection locked="0"/>
    </xf>
    <xf numFmtId="49" fontId="6" fillId="0" borderId="1" xfId="10" applyNumberFormat="1" applyFont="1" applyBorder="1" applyAlignment="1">
      <alignment horizontal="center" vertical="center" wrapText="1"/>
    </xf>
    <xf numFmtId="49" fontId="6" fillId="0" borderId="1" xfId="10" applyNumberFormat="1" applyFont="1" applyBorder="1" applyAlignment="1" applyProtection="1">
      <alignment horizontal="center" vertical="center" wrapText="1"/>
      <protection locked="0"/>
    </xf>
    <xf numFmtId="49" fontId="6" fillId="7" borderId="1" xfId="10" applyNumberFormat="1" applyFont="1" applyFill="1" applyBorder="1" applyAlignment="1">
      <alignment horizontal="center" vertical="center" wrapText="1"/>
    </xf>
    <xf numFmtId="49" fontId="6" fillId="7" borderId="1" xfId="10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0" applyFont="1" applyFill="1" applyBorder="1" applyAlignment="1">
      <alignment vertical="top" wrapText="1"/>
    </xf>
    <xf numFmtId="0" fontId="6" fillId="7" borderId="9" xfId="10" applyFont="1" applyFill="1" applyBorder="1" applyAlignment="1">
      <alignment horizontal="center" vertical="center" wrapText="1"/>
    </xf>
    <xf numFmtId="4" fontId="6" fillId="7" borderId="9" xfId="10" applyNumberFormat="1" applyFont="1" applyFill="1" applyBorder="1" applyAlignment="1">
      <alignment horizontal="center" vertical="center" wrapText="1"/>
    </xf>
    <xf numFmtId="4" fontId="6" fillId="7" borderId="9" xfId="10" applyNumberFormat="1" applyFont="1" applyFill="1" applyBorder="1" applyAlignment="1">
      <alignment horizontal="center" vertical="center"/>
    </xf>
    <xf numFmtId="165" fontId="6" fillId="7" borderId="9" xfId="9" applyNumberFormat="1" applyFont="1" applyFill="1" applyBorder="1" applyAlignment="1">
      <alignment horizontal="center" vertical="center"/>
    </xf>
    <xf numFmtId="4" fontId="6" fillId="0" borderId="9" xfId="10" applyNumberFormat="1" applyFont="1" applyBorder="1" applyAlignment="1" applyProtection="1">
      <alignment horizontal="center" vertical="center"/>
      <protection locked="0"/>
    </xf>
    <xf numFmtId="165" fontId="6" fillId="7" borderId="9" xfId="10" applyNumberFormat="1" applyFont="1" applyFill="1" applyBorder="1" applyAlignment="1">
      <alignment horizontal="center" vertical="center"/>
    </xf>
    <xf numFmtId="165" fontId="6" fillId="7" borderId="9" xfId="10" applyNumberFormat="1" applyFont="1" applyFill="1" applyBorder="1" applyAlignment="1">
      <alignment horizontal="center" vertical="center" wrapText="1"/>
    </xf>
    <xf numFmtId="2" fontId="6" fillId="0" borderId="2" xfId="11" applyNumberFormat="1" applyFont="1" applyBorder="1" applyAlignment="1" applyProtection="1">
      <alignment horizontal="left" vertical="center"/>
    </xf>
    <xf numFmtId="0" fontId="6" fillId="7" borderId="1" xfId="10" applyFont="1" applyFill="1" applyBorder="1" applyAlignment="1">
      <alignment vertical="top" wrapText="1"/>
    </xf>
    <xf numFmtId="0" fontId="6" fillId="7" borderId="1" xfId="10" applyFont="1" applyFill="1" applyBorder="1" applyAlignment="1">
      <alignment horizontal="center" vertical="center" wrapText="1"/>
    </xf>
    <xf numFmtId="4" fontId="6" fillId="7" borderId="1" xfId="10" applyNumberFormat="1" applyFont="1" applyFill="1" applyBorder="1" applyAlignment="1">
      <alignment horizontal="center" vertical="center" wrapText="1"/>
    </xf>
    <xf numFmtId="4" fontId="6" fillId="7" borderId="1" xfId="10" applyNumberFormat="1" applyFont="1" applyFill="1" applyBorder="1" applyAlignment="1">
      <alignment horizontal="center" vertical="center"/>
    </xf>
    <xf numFmtId="165" fontId="6" fillId="7" borderId="1" xfId="9" applyNumberFormat="1" applyFont="1" applyFill="1" applyBorder="1" applyAlignment="1">
      <alignment horizontal="center" vertical="center"/>
    </xf>
    <xf numFmtId="4" fontId="6" fillId="0" borderId="1" xfId="10" applyNumberFormat="1" applyFont="1" applyBorder="1" applyAlignment="1" applyProtection="1">
      <alignment horizontal="center" vertical="center" wrapText="1"/>
      <protection locked="0"/>
    </xf>
    <xf numFmtId="165" fontId="6" fillId="7" borderId="1" xfId="10" applyNumberFormat="1" applyFont="1" applyFill="1" applyBorder="1" applyAlignment="1">
      <alignment horizontal="center" vertical="center" wrapText="1"/>
    </xf>
    <xf numFmtId="2" fontId="6" fillId="0" borderId="6" xfId="11" applyNumberFormat="1" applyFont="1" applyBorder="1" applyAlignment="1" applyProtection="1">
      <alignment horizontal="left" vertical="center"/>
    </xf>
    <xf numFmtId="165" fontId="6" fillId="7" borderId="2" xfId="10" applyNumberFormat="1" applyFont="1" applyFill="1" applyBorder="1" applyAlignment="1">
      <alignment horizontal="center" vertical="center" wrapText="1"/>
    </xf>
    <xf numFmtId="165" fontId="6" fillId="7" borderId="1" xfId="9" applyNumberFormat="1" applyFont="1" applyFill="1" applyBorder="1" applyAlignment="1">
      <alignment horizontal="center" vertical="center" wrapText="1"/>
    </xf>
    <xf numFmtId="2" fontId="6" fillId="0" borderId="10" xfId="11" applyNumberFormat="1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6" fillId="7" borderId="9" xfId="10" applyFont="1" applyFill="1" applyBorder="1" applyAlignment="1">
      <alignment horizontal="left" vertical="top" wrapText="1"/>
    </xf>
    <xf numFmtId="2" fontId="11" fillId="4" borderId="9" xfId="10" applyNumberFormat="1" applyFont="1" applyFill="1" applyBorder="1" applyAlignment="1" applyProtection="1">
      <alignment horizontal="center" vertical="center" wrapText="1"/>
      <protection locked="0"/>
    </xf>
    <xf numFmtId="2" fontId="11" fillId="0" borderId="9" xfId="10" applyNumberFormat="1" applyFont="1" applyBorder="1" applyAlignment="1" applyProtection="1">
      <alignment horizontal="center" vertical="center" wrapText="1"/>
      <protection locked="0"/>
    </xf>
    <xf numFmtId="166" fontId="6" fillId="7" borderId="9" xfId="10" applyNumberFormat="1" applyFont="1" applyFill="1" applyBorder="1" applyAlignment="1">
      <alignment horizontal="center" vertical="center"/>
    </xf>
    <xf numFmtId="0" fontId="11" fillId="7" borderId="9" xfId="10" applyFont="1" applyFill="1" applyBorder="1" applyAlignment="1">
      <alignment horizontal="left" vertical="center" wrapText="1"/>
    </xf>
    <xf numFmtId="0" fontId="11" fillId="7" borderId="9" xfId="10" applyFont="1" applyFill="1" applyBorder="1" applyAlignment="1">
      <alignment horizontal="center" vertical="center" wrapText="1"/>
    </xf>
    <xf numFmtId="2" fontId="11" fillId="7" borderId="9" xfId="10" applyNumberFormat="1" applyFont="1" applyFill="1" applyBorder="1" applyAlignment="1">
      <alignment horizontal="center" vertical="center" wrapText="1"/>
    </xf>
    <xf numFmtId="165" fontId="6" fillId="7" borderId="9" xfId="9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vertical="top" wrapText="1"/>
    </xf>
    <xf numFmtId="0" fontId="6" fillId="7" borderId="1" xfId="10" applyFont="1" applyFill="1" applyBorder="1" applyAlignment="1">
      <alignment horizontal="left" vertical="top" wrapText="1"/>
    </xf>
    <xf numFmtId="4" fontId="8" fillId="4" borderId="1" xfId="10" applyNumberFormat="1" applyFont="1" applyFill="1" applyBorder="1" applyAlignment="1" applyProtection="1">
      <alignment horizontal="center" vertical="center" wrapText="1"/>
      <protection locked="0"/>
    </xf>
    <xf numFmtId="4" fontId="15" fillId="4" borderId="1" xfId="10" applyNumberFormat="1" applyFont="1" applyFill="1" applyBorder="1" applyAlignment="1" applyProtection="1">
      <alignment horizontal="right" vertical="top" wrapText="1"/>
      <protection locked="0"/>
    </xf>
    <xf numFmtId="4" fontId="6" fillId="0" borderId="1" xfId="10" applyNumberFormat="1" applyFont="1" applyBorder="1" applyAlignment="1" applyProtection="1">
      <alignment horizontal="center" vertical="center"/>
      <protection locked="0"/>
    </xf>
    <xf numFmtId="4" fontId="11" fillId="7" borderId="1" xfId="10" applyNumberFormat="1" applyFont="1" applyFill="1" applyBorder="1" applyAlignment="1">
      <alignment horizontal="center" vertical="center" wrapText="1"/>
    </xf>
    <xf numFmtId="165" fontId="6" fillId="7" borderId="1" xfId="10" applyNumberFormat="1" applyFont="1" applyFill="1" applyBorder="1" applyAlignment="1">
      <alignment horizontal="center" vertical="center"/>
    </xf>
    <xf numFmtId="0" fontId="14" fillId="0" borderId="15" xfId="0" applyFont="1" applyBorder="1" applyAlignment="1" applyProtection="1">
      <alignment vertical="top" wrapText="1"/>
      <protection locked="0"/>
    </xf>
    <xf numFmtId="165" fontId="6" fillId="7" borderId="2" xfId="9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4" fontId="8" fillId="4" borderId="9" xfId="10" applyNumberFormat="1" applyFont="1" applyFill="1" applyBorder="1" applyAlignment="1" applyProtection="1">
      <alignment horizontal="center" vertical="center" wrapText="1"/>
      <protection locked="0"/>
    </xf>
    <xf numFmtId="4" fontId="6" fillId="0" borderId="9" xfId="10" applyNumberFormat="1" applyFont="1" applyBorder="1" applyAlignment="1" applyProtection="1">
      <alignment horizontal="center" vertical="center" wrapText="1"/>
      <protection locked="0"/>
    </xf>
    <xf numFmtId="2" fontId="6" fillId="7" borderId="9" xfId="10" applyNumberFormat="1" applyFont="1" applyFill="1" applyBorder="1" applyAlignment="1">
      <alignment horizontal="center" vertical="center" wrapText="1"/>
    </xf>
    <xf numFmtId="2" fontId="6" fillId="0" borderId="9" xfId="10" applyNumberFormat="1" applyFont="1" applyBorder="1" applyAlignment="1" applyProtection="1">
      <alignment horizontal="center" vertical="center" wrapText="1"/>
      <protection locked="0"/>
    </xf>
    <xf numFmtId="2" fontId="6" fillId="7" borderId="1" xfId="10" applyNumberFormat="1" applyFont="1" applyFill="1" applyBorder="1" applyAlignment="1">
      <alignment horizontal="center" vertical="center" wrapText="1"/>
    </xf>
    <xf numFmtId="2" fontId="6" fillId="0" borderId="1" xfId="10" applyNumberFormat="1" applyFont="1" applyBorder="1" applyAlignment="1" applyProtection="1">
      <alignment horizontal="center" vertical="center" wrapText="1"/>
      <protection locked="0"/>
    </xf>
    <xf numFmtId="0" fontId="6" fillId="7" borderId="1" xfId="10" applyFont="1" applyFill="1" applyBorder="1" applyAlignment="1" applyProtection="1">
      <alignment horizontal="left" vertical="top" wrapText="1"/>
      <protection locked="0"/>
    </xf>
    <xf numFmtId="2" fontId="6" fillId="7" borderId="1" xfId="10" applyNumberFormat="1" applyFont="1" applyFill="1" applyBorder="1" applyAlignment="1" applyProtection="1">
      <alignment horizontal="center" vertical="center" wrapText="1"/>
      <protection locked="0"/>
    </xf>
    <xf numFmtId="4" fontId="6" fillId="4" borderId="1" xfId="1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4" fontId="17" fillId="4" borderId="1" xfId="10" applyNumberFormat="1" applyFont="1" applyFill="1" applyBorder="1" applyAlignment="1">
      <alignment horizontal="center" vertical="center" wrapText="1"/>
    </xf>
    <xf numFmtId="165" fontId="17" fillId="4" borderId="1" xfId="9" applyNumberFormat="1" applyFont="1" applyFill="1" applyBorder="1" applyAlignment="1">
      <alignment horizontal="center" vertical="center"/>
    </xf>
    <xf numFmtId="4" fontId="6" fillId="4" borderId="1" xfId="10" applyNumberFormat="1" applyFont="1" applyFill="1" applyBorder="1" applyAlignment="1">
      <alignment horizontal="center" vertical="center" wrapText="1"/>
    </xf>
    <xf numFmtId="2" fontId="6" fillId="4" borderId="1" xfId="10" applyNumberFormat="1" applyFont="1" applyFill="1" applyBorder="1" applyAlignment="1">
      <alignment horizontal="center" vertical="center"/>
    </xf>
    <xf numFmtId="167" fontId="6" fillId="4" borderId="1" xfId="10" applyNumberFormat="1" applyFont="1" applyFill="1" applyBorder="1" applyAlignment="1">
      <alignment horizontal="center" vertical="center"/>
    </xf>
    <xf numFmtId="0" fontId="6" fillId="4" borderId="1" xfId="10" applyFont="1" applyFill="1" applyBorder="1" applyAlignment="1">
      <alignment horizontal="center" vertical="center"/>
    </xf>
    <xf numFmtId="0" fontId="6" fillId="4" borderId="1" xfId="10" applyFont="1" applyFill="1" applyBorder="1"/>
    <xf numFmtId="4" fontId="6" fillId="4" borderId="1" xfId="10" applyNumberFormat="1" applyFont="1" applyFill="1" applyBorder="1" applyAlignment="1">
      <alignment vertical="center" wrapText="1"/>
    </xf>
    <xf numFmtId="49" fontId="7" fillId="0" borderId="0" xfId="10" applyNumberFormat="1" applyFont="1"/>
    <xf numFmtId="49" fontId="7" fillId="0" borderId="0" xfId="10" applyNumberFormat="1" applyFont="1" applyAlignment="1">
      <alignment horizontal="center" vertical="center"/>
    </xf>
    <xf numFmtId="0" fontId="7" fillId="0" borderId="0" xfId="10" applyFont="1"/>
    <xf numFmtId="0" fontId="7" fillId="0" borderId="0" xfId="10" applyFont="1" applyAlignment="1">
      <alignment wrapText="1"/>
    </xf>
    <xf numFmtId="0" fontId="7" fillId="4" borderId="0" xfId="10" applyFont="1" applyFill="1"/>
    <xf numFmtId="49" fontId="18" fillId="0" borderId="0" xfId="10" applyNumberFormat="1" applyFont="1" applyAlignment="1">
      <alignment horizontal="center" vertical="center"/>
    </xf>
    <xf numFmtId="0" fontId="3" fillId="4" borderId="0" xfId="10" applyFont="1" applyFill="1"/>
    <xf numFmtId="0" fontId="18" fillId="0" borderId="0" xfId="10" applyFont="1"/>
    <xf numFmtId="0" fontId="18" fillId="0" borderId="0" xfId="10" applyFont="1" applyAlignment="1">
      <alignment horizontal="right"/>
    </xf>
    <xf numFmtId="0" fontId="4" fillId="0" borderId="0" xfId="13" applyFont="1" applyAlignment="1">
      <alignment horizontal="center" vertical="top" wrapText="1"/>
    </xf>
    <xf numFmtId="0" fontId="6" fillId="0" borderId="0" xfId="13" applyFont="1"/>
    <xf numFmtId="0" fontId="6" fillId="0" borderId="1" xfId="9" applyFont="1" applyBorder="1" applyAlignment="1">
      <alignment horizontal="center" vertical="top" wrapText="1"/>
    </xf>
    <xf numFmtId="0" fontId="6" fillId="0" borderId="1" xfId="9" applyFont="1" applyBorder="1" applyAlignment="1">
      <alignment horizontal="left" vertical="top" wrapText="1"/>
    </xf>
    <xf numFmtId="0" fontId="6" fillId="3" borderId="2" xfId="9" applyFont="1" applyFill="1" applyBorder="1" applyAlignment="1" applyProtection="1">
      <alignment horizontal="left" vertical="top" wrapText="1"/>
      <protection locked="0"/>
    </xf>
    <xf numFmtId="0" fontId="6" fillId="3" borderId="3" xfId="9" applyFont="1" applyFill="1" applyBorder="1" applyAlignment="1" applyProtection="1">
      <alignment horizontal="left" vertical="top" wrapText="1"/>
      <protection locked="0"/>
    </xf>
    <xf numFmtId="0" fontId="6" fillId="0" borderId="1" xfId="9" applyFont="1" applyBorder="1" applyAlignment="1" applyProtection="1">
      <alignment horizontal="left" vertical="top" wrapText="1"/>
      <protection locked="0"/>
    </xf>
    <xf numFmtId="0" fontId="6" fillId="3" borderId="1" xfId="9" applyFont="1" applyFill="1" applyBorder="1" applyAlignment="1" applyProtection="1">
      <alignment horizontal="left" vertical="top" wrapText="1"/>
      <protection locked="0"/>
    </xf>
    <xf numFmtId="0" fontId="4" fillId="4" borderId="0" xfId="10" applyFont="1" applyFill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/>
    <xf numFmtId="49" fontId="11" fillId="0" borderId="3" xfId="0" applyNumberFormat="1" applyFont="1" applyBorder="1"/>
    <xf numFmtId="49" fontId="6" fillId="0" borderId="5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/>
    <xf numFmtId="49" fontId="11" fillId="0" borderId="9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9" xfId="0" applyFont="1" applyBorder="1"/>
    <xf numFmtId="0" fontId="6" fillId="0" borderId="6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10" xfId="0" applyFont="1" applyBorder="1"/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/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3" xfId="0" applyFont="1" applyBorder="1"/>
    <xf numFmtId="49" fontId="6" fillId="0" borderId="9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6" borderId="1" xfId="10" applyFont="1" applyFill="1" applyBorder="1" applyAlignment="1">
      <alignment horizontal="left" vertical="center" wrapText="1"/>
    </xf>
    <xf numFmtId="0" fontId="11" fillId="6" borderId="1" xfId="10" applyFont="1" applyFill="1" applyBorder="1" applyAlignment="1">
      <alignment vertical="center"/>
    </xf>
    <xf numFmtId="0" fontId="11" fillId="5" borderId="1" xfId="10" applyFont="1" applyFill="1" applyBorder="1" applyAlignment="1">
      <alignment vertical="center"/>
    </xf>
    <xf numFmtId="49" fontId="11" fillId="6" borderId="5" xfId="10" applyNumberFormat="1" applyFont="1" applyFill="1" applyBorder="1" applyAlignment="1">
      <alignment horizontal="center" vertical="top"/>
    </xf>
    <xf numFmtId="49" fontId="11" fillId="6" borderId="7" xfId="10" applyNumberFormat="1" applyFont="1" applyFill="1" applyBorder="1" applyAlignment="1">
      <alignment horizontal="center" vertical="top"/>
    </xf>
    <xf numFmtId="49" fontId="11" fillId="6" borderId="9" xfId="10" applyNumberFormat="1" applyFont="1" applyFill="1" applyBorder="1" applyAlignment="1">
      <alignment horizontal="center" vertical="top"/>
    </xf>
    <xf numFmtId="49" fontId="11" fillId="6" borderId="5" xfId="10" applyNumberFormat="1" applyFont="1" applyFill="1" applyBorder="1" applyAlignment="1" applyProtection="1">
      <alignment horizontal="center" vertical="top"/>
      <protection locked="0"/>
    </xf>
    <xf numFmtId="49" fontId="11" fillId="6" borderId="7" xfId="10" applyNumberFormat="1" applyFont="1" applyFill="1" applyBorder="1" applyAlignment="1" applyProtection="1">
      <alignment horizontal="center" vertical="top"/>
      <protection locked="0"/>
    </xf>
    <xf numFmtId="49" fontId="11" fillId="6" borderId="9" xfId="10" applyNumberFormat="1" applyFont="1" applyFill="1" applyBorder="1" applyAlignment="1" applyProtection="1">
      <alignment horizontal="center" vertical="top"/>
      <protection locked="0"/>
    </xf>
    <xf numFmtId="0" fontId="11" fillId="6" borderId="1" xfId="10" applyFont="1" applyFill="1" applyBorder="1" applyAlignment="1">
      <alignment horizontal="left" vertical="top" wrapText="1"/>
    </xf>
    <xf numFmtId="0" fontId="11" fillId="5" borderId="1" xfId="10" applyFont="1" applyFill="1" applyBorder="1" applyAlignment="1">
      <alignment horizontal="left" vertical="top" wrapText="1"/>
    </xf>
    <xf numFmtId="0" fontId="6" fillId="0" borderId="1" xfId="10" applyFont="1" applyBorder="1" applyAlignment="1">
      <alignment horizontal="center" vertical="center"/>
    </xf>
    <xf numFmtId="0" fontId="6" fillId="5" borderId="1" xfId="10" applyFont="1" applyFill="1" applyBorder="1" applyAlignment="1">
      <alignment horizontal="center" vertical="center"/>
    </xf>
    <xf numFmtId="0" fontId="6" fillId="0" borderId="9" xfId="10" applyFont="1" applyBorder="1" applyAlignment="1">
      <alignment horizontal="center" vertical="center"/>
    </xf>
    <xf numFmtId="0" fontId="11" fillId="0" borderId="1" xfId="10" applyFont="1" applyBorder="1" applyAlignment="1">
      <alignment horizontal="center" vertical="center" wrapText="1"/>
    </xf>
    <xf numFmtId="0" fontId="11" fillId="5" borderId="1" xfId="10" applyFont="1" applyFill="1" applyBorder="1" applyAlignment="1">
      <alignment horizontal="center" vertical="center" wrapText="1"/>
    </xf>
    <xf numFmtId="0" fontId="11" fillId="0" borderId="9" xfId="10" applyFont="1" applyBorder="1" applyAlignment="1">
      <alignment horizontal="center" vertical="center" wrapText="1"/>
    </xf>
    <xf numFmtId="0" fontId="17" fillId="0" borderId="1" xfId="10" applyFont="1" applyBorder="1" applyAlignment="1">
      <alignment vertical="center" wrapText="1"/>
    </xf>
    <xf numFmtId="0" fontId="11" fillId="0" borderId="1" xfId="10" applyFont="1" applyBorder="1"/>
    <xf numFmtId="0" fontId="6" fillId="4" borderId="1" xfId="10" applyFont="1" applyFill="1" applyBorder="1" applyAlignment="1">
      <alignment horizontal="center"/>
    </xf>
    <xf numFmtId="0" fontId="6" fillId="0" borderId="1" xfId="10" applyFont="1" applyBorder="1" applyAlignment="1">
      <alignment horizontal="center"/>
    </xf>
    <xf numFmtId="0" fontId="6" fillId="3" borderId="1" xfId="10" applyFont="1" applyFill="1" applyBorder="1" applyAlignment="1">
      <alignment vertical="center" wrapText="1"/>
    </xf>
    <xf numFmtId="0" fontId="11" fillId="3" borderId="1" xfId="10" applyFont="1" applyFill="1" applyBorder="1"/>
    <xf numFmtId="0" fontId="11" fillId="6" borderId="1" xfId="10" applyFont="1" applyFill="1" applyBorder="1"/>
    <xf numFmtId="165" fontId="6" fillId="6" borderId="1" xfId="10" applyNumberFormat="1" applyFont="1" applyFill="1" applyBorder="1" applyAlignment="1">
      <alignment horizontal="center" vertical="center"/>
    </xf>
    <xf numFmtId="165" fontId="11" fillId="6" borderId="1" xfId="10" applyNumberFormat="1" applyFont="1" applyFill="1" applyBorder="1"/>
    <xf numFmtId="0" fontId="6" fillId="6" borderId="1" xfId="10" applyFont="1" applyFill="1" applyBorder="1" applyAlignment="1">
      <alignment horizontal="center" vertical="center"/>
    </xf>
    <xf numFmtId="0" fontId="6" fillId="0" borderId="1" xfId="10" applyFont="1" applyBorder="1" applyAlignment="1">
      <alignment vertical="center" wrapText="1"/>
    </xf>
    <xf numFmtId="1" fontId="6" fillId="6" borderId="1" xfId="10" applyNumberFormat="1" applyFont="1" applyFill="1" applyBorder="1" applyAlignment="1">
      <alignment horizontal="center" vertical="center"/>
    </xf>
    <xf numFmtId="0" fontId="17" fillId="6" borderId="1" xfId="10" applyFont="1" applyFill="1" applyBorder="1" applyAlignment="1">
      <alignment horizontal="left" vertical="top" wrapText="1"/>
    </xf>
    <xf numFmtId="165" fontId="17" fillId="6" borderId="6" xfId="10" applyNumberFormat="1" applyFont="1" applyFill="1" applyBorder="1" applyAlignment="1">
      <alignment horizontal="center" vertical="center"/>
    </xf>
    <xf numFmtId="165" fontId="17" fillId="6" borderId="16" xfId="10" applyNumberFormat="1" applyFont="1" applyFill="1" applyBorder="1" applyAlignment="1">
      <alignment horizontal="center" vertical="center"/>
    </xf>
    <xf numFmtId="165" fontId="17" fillId="6" borderId="8" xfId="10" applyNumberFormat="1" applyFont="1" applyFill="1" applyBorder="1" applyAlignment="1">
      <alignment horizontal="center" vertical="center"/>
    </xf>
    <xf numFmtId="165" fontId="17" fillId="6" borderId="14" xfId="10" applyNumberFormat="1" applyFont="1" applyFill="1" applyBorder="1" applyAlignment="1">
      <alignment horizontal="center" vertical="center"/>
    </xf>
    <xf numFmtId="165" fontId="17" fillId="6" borderId="10" xfId="10" applyNumberFormat="1" applyFont="1" applyFill="1" applyBorder="1" applyAlignment="1">
      <alignment horizontal="center" vertical="center"/>
    </xf>
    <xf numFmtId="165" fontId="17" fillId="6" borderId="17" xfId="10" applyNumberFormat="1" applyFont="1" applyFill="1" applyBorder="1" applyAlignment="1">
      <alignment horizontal="center" vertical="center"/>
    </xf>
    <xf numFmtId="0" fontId="6" fillId="0" borderId="1" xfId="10" applyFont="1" applyBorder="1" applyAlignment="1">
      <alignment horizontal="left" vertical="center" wrapText="1"/>
    </xf>
    <xf numFmtId="0" fontId="6" fillId="7" borderId="1" xfId="10" applyFont="1" applyFill="1" applyBorder="1" applyAlignment="1">
      <alignment horizontal="left" vertical="top" wrapText="1"/>
    </xf>
    <xf numFmtId="165" fontId="6" fillId="7" borderId="1" xfId="10" applyNumberFormat="1" applyFont="1" applyFill="1" applyBorder="1" applyAlignment="1">
      <alignment horizontal="center" vertical="center"/>
    </xf>
    <xf numFmtId="0" fontId="6" fillId="7" borderId="1" xfId="10" applyFont="1" applyFill="1" applyBorder="1" applyAlignment="1">
      <alignment horizontal="center" vertical="center"/>
    </xf>
    <xf numFmtId="1" fontId="6" fillId="7" borderId="1" xfId="10" applyNumberFormat="1" applyFont="1" applyFill="1" applyBorder="1" applyAlignment="1">
      <alignment horizontal="center" vertical="center"/>
    </xf>
    <xf numFmtId="0" fontId="4" fillId="7" borderId="1" xfId="10" applyFont="1" applyFill="1" applyBorder="1" applyAlignment="1">
      <alignment horizontal="left" vertical="center" wrapText="1"/>
    </xf>
    <xf numFmtId="165" fontId="11" fillId="7" borderId="1" xfId="10" applyNumberFormat="1" applyFont="1" applyFill="1" applyBorder="1" applyAlignment="1">
      <alignment horizontal="center" vertical="center"/>
    </xf>
    <xf numFmtId="165" fontId="17" fillId="7" borderId="6" xfId="10" applyNumberFormat="1" applyFont="1" applyFill="1" applyBorder="1" applyAlignment="1">
      <alignment horizontal="center" vertical="center"/>
    </xf>
    <xf numFmtId="165" fontId="17" fillId="7" borderId="16" xfId="10" applyNumberFormat="1" applyFont="1" applyFill="1" applyBorder="1" applyAlignment="1">
      <alignment horizontal="center" vertical="center"/>
    </xf>
    <xf numFmtId="165" fontId="17" fillId="7" borderId="8" xfId="10" applyNumberFormat="1" applyFont="1" applyFill="1" applyBorder="1" applyAlignment="1">
      <alignment horizontal="center" vertical="center"/>
    </xf>
    <xf numFmtId="165" fontId="17" fillId="7" borderId="14" xfId="10" applyNumberFormat="1" applyFont="1" applyFill="1" applyBorder="1" applyAlignment="1">
      <alignment horizontal="center" vertical="center"/>
    </xf>
    <xf numFmtId="165" fontId="17" fillId="7" borderId="10" xfId="10" applyNumberFormat="1" applyFont="1" applyFill="1" applyBorder="1" applyAlignment="1">
      <alignment horizontal="center" vertical="center"/>
    </xf>
    <xf numFmtId="165" fontId="17" fillId="7" borderId="17" xfId="10" applyNumberFormat="1" applyFont="1" applyFill="1" applyBorder="1" applyAlignment="1">
      <alignment horizontal="center" vertical="center"/>
    </xf>
    <xf numFmtId="0" fontId="6" fillId="0" borderId="1" xfId="10" applyFont="1" applyBorder="1" applyAlignment="1">
      <alignment horizontal="center" vertical="center" wrapText="1"/>
    </xf>
    <xf numFmtId="0" fontId="17" fillId="8" borderId="1" xfId="10" applyFont="1" applyFill="1" applyBorder="1" applyAlignment="1">
      <alignment horizontal="left" vertical="center" wrapText="1"/>
    </xf>
    <xf numFmtId="0" fontId="4" fillId="8" borderId="1" xfId="10" applyFont="1" applyFill="1" applyBorder="1"/>
    <xf numFmtId="165" fontId="17" fillId="8" borderId="1" xfId="10" applyNumberFormat="1" applyFont="1" applyFill="1" applyBorder="1" applyAlignment="1">
      <alignment horizontal="center" vertical="center"/>
    </xf>
    <xf numFmtId="165" fontId="11" fillId="8" borderId="1" xfId="10" applyNumberFormat="1" applyFont="1" applyFill="1" applyBorder="1"/>
    <xf numFmtId="0" fontId="6" fillId="8" borderId="1" xfId="10" applyFont="1" applyFill="1" applyBorder="1" applyAlignment="1">
      <alignment horizontal="center" vertical="center"/>
    </xf>
    <xf numFmtId="2" fontId="17" fillId="9" borderId="1" xfId="11" applyNumberFormat="1" applyFont="1" applyFill="1" applyBorder="1" applyAlignment="1">
      <alignment horizontal="center" vertical="center"/>
    </xf>
    <xf numFmtId="2" fontId="6" fillId="0" borderId="18" xfId="11" applyNumberFormat="1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Protection="1"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20" xfId="0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vertical="top" wrapText="1"/>
      <protection locked="0"/>
    </xf>
    <xf numFmtId="0" fontId="8" fillId="0" borderId="20" xfId="0" applyFont="1" applyBorder="1" applyProtection="1"/>
    <xf numFmtId="0" fontId="8" fillId="0" borderId="1" xfId="0" applyFont="1" applyBorder="1" applyProtection="1"/>
  </cellXfs>
  <cellStyles count="15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3" xfId="11"/>
    <cellStyle name="Обычный 4" xfId="12"/>
    <cellStyle name="Обычный 5" xfId="13"/>
    <cellStyle name="Финансовый 2" xfId="14"/>
  </cellStyles>
  <dxfs count="9">
    <dxf>
      <font>
        <color theme="6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/>
      </font>
    </dxf>
    <dxf>
      <font>
        <color theme="6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2"/>
  <sheetViews>
    <sheetView zoomScale="85" workbookViewId="0">
      <pane ySplit="4" topLeftCell="A11" activePane="bottomLeft" state="frozen"/>
      <selection activeCell="G8" sqref="G8"/>
      <selection pane="bottomLeft" sqref="A1:F1"/>
    </sheetView>
  </sheetViews>
  <sheetFormatPr defaultColWidth="9.109375" defaultRowHeight="13.8"/>
  <cols>
    <col min="1" max="1" width="9.109375" style="1"/>
    <col min="2" max="2" width="19.5546875" style="1" customWidth="1"/>
    <col min="3" max="3" width="14.5546875" style="1" customWidth="1"/>
    <col min="4" max="4" width="14.6640625" style="1" customWidth="1"/>
    <col min="5" max="5" width="30.109375" style="1" customWidth="1"/>
    <col min="6" max="6" width="33.6640625" style="1" customWidth="1"/>
    <col min="7" max="16384" width="9.109375" style="1"/>
  </cols>
  <sheetData>
    <row r="1" spans="1:8" ht="33" customHeight="1">
      <c r="A1" s="127" t="s">
        <v>0</v>
      </c>
      <c r="B1" s="127"/>
      <c r="C1" s="127"/>
      <c r="D1" s="127"/>
      <c r="E1" s="127"/>
      <c r="F1" s="127"/>
      <c r="G1" s="2"/>
      <c r="H1" s="2"/>
    </row>
    <row r="2" spans="1:8" ht="15.6">
      <c r="A2" s="3"/>
      <c r="B2" s="128"/>
      <c r="C2" s="128"/>
      <c r="D2" s="3"/>
      <c r="E2" s="3"/>
      <c r="F2" s="3"/>
      <c r="G2" s="2"/>
      <c r="H2" s="2"/>
    </row>
    <row r="3" spans="1:8" ht="15" customHeight="1">
      <c r="A3" s="4" t="s">
        <v>1</v>
      </c>
      <c r="B3" s="4" t="s">
        <v>2</v>
      </c>
      <c r="C3" s="4" t="s">
        <v>3</v>
      </c>
      <c r="D3" s="4" t="s">
        <v>4</v>
      </c>
      <c r="E3" s="129" t="s">
        <v>5</v>
      </c>
      <c r="F3" s="129"/>
      <c r="G3" s="5"/>
      <c r="H3" s="5"/>
    </row>
    <row r="4" spans="1:8" ht="15.6">
      <c r="A4" s="4">
        <v>1</v>
      </c>
      <c r="B4" s="4">
        <v>2</v>
      </c>
      <c r="C4" s="4">
        <v>3</v>
      </c>
      <c r="D4" s="4">
        <v>4</v>
      </c>
      <c r="E4" s="129">
        <v>5</v>
      </c>
      <c r="F4" s="129"/>
      <c r="G4" s="5"/>
      <c r="H4" s="5"/>
    </row>
    <row r="5" spans="1:8" ht="54.75" customHeight="1">
      <c r="A5" s="4">
        <v>1</v>
      </c>
      <c r="B5" s="6" t="s">
        <v>6</v>
      </c>
      <c r="C5" s="7">
        <v>43747</v>
      </c>
      <c r="D5" s="4">
        <v>2009</v>
      </c>
      <c r="E5" s="130" t="s">
        <v>7</v>
      </c>
      <c r="F5" s="130"/>
      <c r="G5" s="5"/>
      <c r="H5" s="5"/>
    </row>
    <row r="6" spans="1:8" ht="69.75" customHeight="1">
      <c r="A6" s="4">
        <v>2</v>
      </c>
      <c r="B6" s="6" t="s">
        <v>6</v>
      </c>
      <c r="C6" s="7">
        <v>43920</v>
      </c>
      <c r="D6" s="4">
        <v>478</v>
      </c>
      <c r="E6" s="130" t="s">
        <v>8</v>
      </c>
      <c r="F6" s="130"/>
      <c r="G6" s="5"/>
      <c r="H6" s="5"/>
    </row>
    <row r="7" spans="1:8" ht="72" customHeight="1">
      <c r="A7" s="4">
        <v>3</v>
      </c>
      <c r="B7" s="6" t="s">
        <v>6</v>
      </c>
      <c r="C7" s="7">
        <v>44286</v>
      </c>
      <c r="D7" s="4">
        <v>476</v>
      </c>
      <c r="E7" s="130" t="s">
        <v>9</v>
      </c>
      <c r="F7" s="130"/>
      <c r="G7" s="5"/>
      <c r="H7" s="5"/>
    </row>
    <row r="8" spans="1:8" ht="149.25" customHeight="1">
      <c r="A8" s="4">
        <v>4</v>
      </c>
      <c r="B8" s="6" t="s">
        <v>6</v>
      </c>
      <c r="C8" s="7">
        <v>44469</v>
      </c>
      <c r="D8" s="4">
        <v>1665</v>
      </c>
      <c r="E8" s="130" t="s">
        <v>10</v>
      </c>
      <c r="F8" s="130"/>
      <c r="G8" s="5"/>
      <c r="H8" s="5"/>
    </row>
    <row r="9" spans="1:8" ht="67.5" customHeight="1">
      <c r="A9" s="4">
        <v>5</v>
      </c>
      <c r="B9" s="6" t="s">
        <v>6</v>
      </c>
      <c r="C9" s="7">
        <v>44651</v>
      </c>
      <c r="D9" s="4">
        <v>595</v>
      </c>
      <c r="E9" s="133" t="s">
        <v>11</v>
      </c>
      <c r="F9" s="133"/>
      <c r="G9" s="5"/>
      <c r="H9" s="5"/>
    </row>
    <row r="10" spans="1:8" ht="63" customHeight="1">
      <c r="A10" s="8">
        <v>6</v>
      </c>
      <c r="B10" s="9" t="s">
        <v>6</v>
      </c>
      <c r="C10" s="10">
        <v>45015</v>
      </c>
      <c r="D10" s="8">
        <v>438</v>
      </c>
      <c r="E10" s="134" t="s">
        <v>12</v>
      </c>
      <c r="F10" s="134"/>
      <c r="G10" s="5"/>
      <c r="H10" s="5"/>
    </row>
    <row r="11" spans="1:8" ht="65.400000000000006" customHeight="1">
      <c r="A11" s="8">
        <v>7</v>
      </c>
      <c r="B11" s="9" t="s">
        <v>6</v>
      </c>
      <c r="C11" s="10">
        <v>45377</v>
      </c>
      <c r="D11" s="8">
        <v>505</v>
      </c>
      <c r="E11" s="131" t="s">
        <v>13</v>
      </c>
      <c r="F11" s="132"/>
      <c r="G11" s="5"/>
      <c r="H11" s="5"/>
    </row>
    <row r="12" spans="1:8" ht="64.5" customHeight="1">
      <c r="A12" s="11">
        <v>8</v>
      </c>
      <c r="B12" s="12" t="s">
        <v>6</v>
      </c>
      <c r="C12" s="13">
        <v>45742</v>
      </c>
      <c r="D12" s="14">
        <v>447</v>
      </c>
      <c r="E12" s="131" t="s">
        <v>14</v>
      </c>
      <c r="F12" s="132"/>
      <c r="G12" s="15"/>
      <c r="H12" s="15"/>
    </row>
  </sheetData>
  <sheetProtection formatColumns="0" formatRows="0"/>
  <mergeCells count="12">
    <mergeCell ref="E11:F11"/>
    <mergeCell ref="E12:F12"/>
    <mergeCell ref="E6:F6"/>
    <mergeCell ref="E7:F7"/>
    <mergeCell ref="E8:F8"/>
    <mergeCell ref="E9:F9"/>
    <mergeCell ref="E10:F10"/>
    <mergeCell ref="A1:F1"/>
    <mergeCell ref="B2:C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966"/>
  <sheetViews>
    <sheetView tabSelected="1" zoomScale="50" zoomScaleNormal="50" workbookViewId="0">
      <selection activeCell="W10" sqref="W10"/>
    </sheetView>
  </sheetViews>
  <sheetFormatPr defaultColWidth="14.44140625" defaultRowHeight="15" customHeight="1"/>
  <cols>
    <col min="1" max="1" width="8.6640625" style="17" customWidth="1"/>
    <col min="2" max="2" width="9.109375" style="17" customWidth="1"/>
    <col min="3" max="3" width="10.5546875" style="17" customWidth="1"/>
    <col min="4" max="4" width="17.44140625" style="16" customWidth="1"/>
    <col min="5" max="5" width="15.5546875" style="16" customWidth="1"/>
    <col min="6" max="6" width="11.5546875" style="18" customWidth="1"/>
    <col min="7" max="7" width="15.5546875" style="19" customWidth="1"/>
    <col min="8" max="8" width="18.44140625" style="19" customWidth="1"/>
    <col min="9" max="10" width="18.44140625" style="16" customWidth="1"/>
    <col min="11" max="12" width="14.109375" style="16" customWidth="1"/>
    <col min="13" max="13" width="13.88671875" style="16" customWidth="1"/>
    <col min="14" max="14" width="24.6640625" style="16" customWidth="1"/>
    <col min="15" max="15" width="13.33203125" style="16" customWidth="1"/>
    <col min="16" max="16" width="16.109375" style="16" customWidth="1"/>
    <col min="17" max="17" width="12.44140625" style="16" customWidth="1"/>
    <col min="18" max="19" width="13.44140625" style="16" customWidth="1"/>
    <col min="20" max="20" width="12.88671875" style="16" customWidth="1"/>
    <col min="21" max="21" width="12.44140625" style="16" customWidth="1"/>
    <col min="22" max="22" width="16.21875" style="16" customWidth="1"/>
    <col min="23" max="23" width="47.109375" style="16" customWidth="1"/>
    <col min="24" max="27" width="8.6640625" style="16" customWidth="1"/>
    <col min="28" max="16384" width="14.44140625" style="16"/>
  </cols>
  <sheetData>
    <row r="1" spans="1:24" ht="15" customHeight="1">
      <c r="A1" s="20"/>
      <c r="B1" s="20"/>
      <c r="C1" s="20"/>
      <c r="D1" s="21"/>
      <c r="E1" s="21"/>
      <c r="F1" s="2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3"/>
    </row>
    <row r="2" spans="1:24" ht="15" customHeight="1">
      <c r="A2" s="135" t="s">
        <v>15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24"/>
      <c r="X2" s="25"/>
    </row>
    <row r="3" spans="1:24" ht="15.6">
      <c r="A3" s="20"/>
      <c r="B3" s="26"/>
      <c r="C3" s="20"/>
      <c r="D3" s="21"/>
      <c r="E3" s="21"/>
      <c r="F3" s="2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3"/>
    </row>
    <row r="4" spans="1:24" ht="17.25" customHeight="1">
      <c r="A4" s="20"/>
      <c r="B4" s="26"/>
      <c r="C4" s="20"/>
      <c r="D4" s="21"/>
      <c r="E4" s="21"/>
      <c r="F4" s="22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3"/>
    </row>
    <row r="5" spans="1:24" ht="50.25" customHeight="1">
      <c r="A5" s="136" t="s">
        <v>16</v>
      </c>
      <c r="B5" s="137"/>
      <c r="C5" s="138"/>
      <c r="D5" s="139" t="s">
        <v>17</v>
      </c>
      <c r="E5" s="142" t="s">
        <v>18</v>
      </c>
      <c r="F5" s="145" t="s">
        <v>19</v>
      </c>
      <c r="G5" s="148" t="s">
        <v>20</v>
      </c>
      <c r="H5" s="149"/>
      <c r="I5" s="149"/>
      <c r="J5" s="149"/>
      <c r="K5" s="150"/>
      <c r="L5" s="142" t="s">
        <v>21</v>
      </c>
      <c r="M5" s="153" t="s">
        <v>22</v>
      </c>
      <c r="N5" s="154" t="s">
        <v>23</v>
      </c>
      <c r="O5" s="155"/>
      <c r="P5" s="155"/>
      <c r="Q5" s="155"/>
      <c r="R5" s="155"/>
      <c r="S5" s="155"/>
      <c r="T5" s="155"/>
      <c r="U5" s="156"/>
      <c r="V5" s="153" t="s">
        <v>24</v>
      </c>
      <c r="W5" s="153"/>
    </row>
    <row r="6" spans="1:24" ht="117.75" customHeight="1">
      <c r="A6" s="139" t="s">
        <v>25</v>
      </c>
      <c r="B6" s="139" t="s">
        <v>26</v>
      </c>
      <c r="C6" s="139" t="s">
        <v>27</v>
      </c>
      <c r="D6" s="140"/>
      <c r="E6" s="143"/>
      <c r="F6" s="146"/>
      <c r="G6" s="158" t="s">
        <v>28</v>
      </c>
      <c r="H6" s="148" t="s">
        <v>29</v>
      </c>
      <c r="I6" s="160"/>
      <c r="J6" s="158" t="s">
        <v>30</v>
      </c>
      <c r="K6" s="158" t="s">
        <v>31</v>
      </c>
      <c r="L6" s="151"/>
      <c r="M6" s="153"/>
      <c r="N6" s="142" t="s">
        <v>32</v>
      </c>
      <c r="O6" s="142" t="s">
        <v>33</v>
      </c>
      <c r="P6" s="142" t="s">
        <v>34</v>
      </c>
      <c r="Q6" s="142" t="s">
        <v>35</v>
      </c>
      <c r="R6" s="154" t="s">
        <v>36</v>
      </c>
      <c r="S6" s="161"/>
      <c r="T6" s="154" t="s">
        <v>37</v>
      </c>
      <c r="U6" s="161"/>
      <c r="V6" s="153"/>
      <c r="W6" s="153"/>
    </row>
    <row r="7" spans="1:24" ht="117.75" customHeight="1">
      <c r="A7" s="157"/>
      <c r="B7" s="157"/>
      <c r="C7" s="157"/>
      <c r="D7" s="141"/>
      <c r="E7" s="144"/>
      <c r="F7" s="147"/>
      <c r="G7" s="159"/>
      <c r="H7" s="29" t="s">
        <v>38</v>
      </c>
      <c r="I7" s="29" t="s">
        <v>39</v>
      </c>
      <c r="J7" s="159"/>
      <c r="K7" s="159"/>
      <c r="L7" s="152"/>
      <c r="M7" s="153"/>
      <c r="N7" s="152"/>
      <c r="O7" s="152"/>
      <c r="P7" s="152"/>
      <c r="Q7" s="152"/>
      <c r="R7" s="28" t="s">
        <v>40</v>
      </c>
      <c r="S7" s="28" t="s">
        <v>41</v>
      </c>
      <c r="T7" s="30" t="s">
        <v>40</v>
      </c>
      <c r="U7" s="30" t="s">
        <v>41</v>
      </c>
      <c r="V7" s="153"/>
      <c r="W7" s="153"/>
    </row>
    <row r="8" spans="1:24" ht="15.75" customHeight="1">
      <c r="A8" s="31">
        <v>1</v>
      </c>
      <c r="B8" s="31">
        <v>2</v>
      </c>
      <c r="C8" s="31">
        <v>3</v>
      </c>
      <c r="D8" s="28">
        <v>4</v>
      </c>
      <c r="E8" s="28">
        <v>5</v>
      </c>
      <c r="F8" s="28">
        <v>6</v>
      </c>
      <c r="G8" s="32">
        <v>7</v>
      </c>
      <c r="H8" s="32">
        <v>8</v>
      </c>
      <c r="I8" s="28">
        <v>9</v>
      </c>
      <c r="J8" s="28">
        <v>10</v>
      </c>
      <c r="K8" s="28">
        <v>11</v>
      </c>
      <c r="L8" s="28">
        <v>12</v>
      </c>
      <c r="M8" s="27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142">
        <v>22</v>
      </c>
      <c r="W8" s="142"/>
    </row>
    <row r="9" spans="1:24" ht="312.60000000000002" customHeight="1">
      <c r="A9" s="33">
        <v>16</v>
      </c>
      <c r="B9" s="33"/>
      <c r="C9" s="34"/>
      <c r="D9" s="162" t="s">
        <v>42</v>
      </c>
      <c r="E9" s="163"/>
      <c r="F9" s="163"/>
      <c r="G9" s="164"/>
      <c r="H9" s="164"/>
      <c r="I9" s="163"/>
      <c r="J9" s="163"/>
      <c r="K9" s="163"/>
      <c r="L9" s="163"/>
      <c r="M9" s="163"/>
      <c r="N9" s="35" t="s">
        <v>43</v>
      </c>
      <c r="O9" s="36" t="s">
        <v>44</v>
      </c>
      <c r="P9" s="37">
        <v>74</v>
      </c>
      <c r="Q9" s="38">
        <v>72.42</v>
      </c>
      <c r="R9" s="39">
        <f>IF((Q9/P9)&lt;1,Q9/P9,1)</f>
        <v>0.97864864864864864</v>
      </c>
      <c r="S9" s="40" t="s">
        <v>45</v>
      </c>
      <c r="T9" s="40" t="s">
        <v>45</v>
      </c>
      <c r="U9" s="41" t="s">
        <v>45</v>
      </c>
      <c r="V9" s="218" t="str">
        <f>IF(R9&gt;=1,"Выполнено.",IF(R9&lt;1,"Не выполнено.",""))</f>
        <v>Не выполнено.</v>
      </c>
      <c r="W9" s="219" t="s">
        <v>46</v>
      </c>
    </row>
    <row r="10" spans="1:24" ht="232.5" customHeight="1">
      <c r="A10" s="165">
        <v>16</v>
      </c>
      <c r="B10" s="165" t="s">
        <v>47</v>
      </c>
      <c r="C10" s="168" t="s">
        <v>48</v>
      </c>
      <c r="D10" s="171" t="s">
        <v>49</v>
      </c>
      <c r="E10" s="171"/>
      <c r="F10" s="171"/>
      <c r="G10" s="172"/>
      <c r="H10" s="172"/>
      <c r="I10" s="171"/>
      <c r="J10" s="171"/>
      <c r="K10" s="171"/>
      <c r="L10" s="171"/>
      <c r="M10" s="171"/>
      <c r="N10" s="35" t="s">
        <v>50</v>
      </c>
      <c r="O10" s="43" t="s">
        <v>51</v>
      </c>
      <c r="P10" s="44">
        <v>100</v>
      </c>
      <c r="Q10" s="38">
        <v>101.9</v>
      </c>
      <c r="R10" s="39">
        <f>IF((Q10/P10)&lt;1,Q10/P10,1)</f>
        <v>1</v>
      </c>
      <c r="S10" s="45" t="s">
        <v>45</v>
      </c>
      <c r="T10" s="45" t="s">
        <v>45</v>
      </c>
      <c r="U10" s="46" t="s">
        <v>45</v>
      </c>
      <c r="V10" s="47" t="str">
        <f>IF(R10&gt;=1,"Выполнено.",IF(R10&lt;1,"Не выполнено.",""))</f>
        <v>Выполнено.</v>
      </c>
      <c r="W10" s="48" t="s">
        <v>52</v>
      </c>
    </row>
    <row r="11" spans="1:24" ht="232.5" customHeight="1">
      <c r="A11" s="166"/>
      <c r="B11" s="166"/>
      <c r="C11" s="169"/>
      <c r="D11" s="171"/>
      <c r="E11" s="171"/>
      <c r="F11" s="171"/>
      <c r="G11" s="172"/>
      <c r="H11" s="172"/>
      <c r="I11" s="171"/>
      <c r="J11" s="171"/>
      <c r="K11" s="171"/>
      <c r="L11" s="171"/>
      <c r="M11" s="171"/>
      <c r="N11" s="35" t="s">
        <v>53</v>
      </c>
      <c r="O11" s="43" t="s">
        <v>51</v>
      </c>
      <c r="P11" s="44">
        <v>20</v>
      </c>
      <c r="Q11" s="38">
        <v>2.75</v>
      </c>
      <c r="R11" s="45" t="s">
        <v>45</v>
      </c>
      <c r="S11" s="39">
        <f>IF((Q11/P11)&lt;1,Q11/P11,1)</f>
        <v>0.13750000000000001</v>
      </c>
      <c r="T11" s="45" t="s">
        <v>45</v>
      </c>
      <c r="U11" s="46" t="s">
        <v>45</v>
      </c>
      <c r="V11" s="49" t="str">
        <f t="shared" ref="V11:V15" si="0">IF(S11&gt;=1,"Выполнено.",IF(S11&lt;1,"Не выполнено.",""))</f>
        <v>Не выполнено.</v>
      </c>
      <c r="W11" s="48" t="s">
        <v>54</v>
      </c>
    </row>
    <row r="12" spans="1:24" ht="232.5" customHeight="1">
      <c r="A12" s="166"/>
      <c r="B12" s="166"/>
      <c r="C12" s="169"/>
      <c r="D12" s="171"/>
      <c r="E12" s="171"/>
      <c r="F12" s="171"/>
      <c r="G12" s="172"/>
      <c r="H12" s="172"/>
      <c r="I12" s="171"/>
      <c r="J12" s="171"/>
      <c r="K12" s="171"/>
      <c r="L12" s="171"/>
      <c r="M12" s="171"/>
      <c r="N12" s="35" t="s">
        <v>55</v>
      </c>
      <c r="O12" s="43" t="s">
        <v>51</v>
      </c>
      <c r="P12" s="44">
        <v>10</v>
      </c>
      <c r="Q12" s="38" t="s">
        <v>56</v>
      </c>
      <c r="R12" s="45" t="s">
        <v>45</v>
      </c>
      <c r="S12" s="39">
        <v>1</v>
      </c>
      <c r="T12" s="45" t="s">
        <v>45</v>
      </c>
      <c r="U12" s="45" t="s">
        <v>45</v>
      </c>
      <c r="V12" s="50" t="str">
        <f t="shared" si="0"/>
        <v>Выполнено.</v>
      </c>
      <c r="W12" s="220"/>
    </row>
    <row r="13" spans="1:24" ht="162.75" customHeight="1">
      <c r="A13" s="166"/>
      <c r="B13" s="166"/>
      <c r="C13" s="169"/>
      <c r="D13" s="171"/>
      <c r="E13" s="171"/>
      <c r="F13" s="171"/>
      <c r="G13" s="172"/>
      <c r="H13" s="172"/>
      <c r="I13" s="171"/>
      <c r="J13" s="171"/>
      <c r="K13" s="171"/>
      <c r="L13" s="171"/>
      <c r="M13" s="171"/>
      <c r="N13" s="35" t="s">
        <v>57</v>
      </c>
      <c r="O13" s="43" t="s">
        <v>58</v>
      </c>
      <c r="P13" s="44">
        <v>649</v>
      </c>
      <c r="Q13" s="38">
        <v>1044.67</v>
      </c>
      <c r="R13" s="45" t="s">
        <v>45</v>
      </c>
      <c r="S13" s="39">
        <f>IF((P13/Q13)&lt;1,P13/Q13,1)</f>
        <v>0.62124881541539434</v>
      </c>
      <c r="T13" s="45" t="s">
        <v>45</v>
      </c>
      <c r="U13" s="46" t="s">
        <v>45</v>
      </c>
      <c r="V13" s="42" t="str">
        <f t="shared" si="0"/>
        <v>Не выполнено.</v>
      </c>
      <c r="W13" s="221" t="s">
        <v>59</v>
      </c>
    </row>
    <row r="14" spans="1:24" ht="232.5" customHeight="1">
      <c r="A14" s="166"/>
      <c r="B14" s="166"/>
      <c r="C14" s="169"/>
      <c r="D14" s="171"/>
      <c r="E14" s="171"/>
      <c r="F14" s="171"/>
      <c r="G14" s="172"/>
      <c r="H14" s="172"/>
      <c r="I14" s="171"/>
      <c r="J14" s="171"/>
      <c r="K14" s="171"/>
      <c r="L14" s="171"/>
      <c r="M14" s="171"/>
      <c r="N14" s="35" t="s">
        <v>60</v>
      </c>
      <c r="O14" s="43" t="s">
        <v>51</v>
      </c>
      <c r="P14" s="44">
        <v>0</v>
      </c>
      <c r="Q14" s="38">
        <v>0</v>
      </c>
      <c r="R14" s="45" t="s">
        <v>45</v>
      </c>
      <c r="S14" s="39">
        <f>IFERROR((P14/Q14),1)</f>
        <v>1</v>
      </c>
      <c r="T14" s="45" t="s">
        <v>45</v>
      </c>
      <c r="U14" s="46" t="s">
        <v>45</v>
      </c>
      <c r="V14" s="42" t="str">
        <f t="shared" si="0"/>
        <v>Выполнено.</v>
      </c>
      <c r="W14" s="222" t="s">
        <v>61</v>
      </c>
    </row>
    <row r="15" spans="1:24" ht="120.75" customHeight="1">
      <c r="A15" s="166"/>
      <c r="B15" s="166"/>
      <c r="C15" s="169"/>
      <c r="D15" s="171"/>
      <c r="E15" s="171"/>
      <c r="F15" s="171"/>
      <c r="G15" s="172"/>
      <c r="H15" s="172"/>
      <c r="I15" s="171"/>
      <c r="J15" s="171"/>
      <c r="K15" s="171"/>
      <c r="L15" s="171"/>
      <c r="M15" s="171"/>
      <c r="N15" s="35" t="s">
        <v>62</v>
      </c>
      <c r="O15" s="43" t="s">
        <v>51</v>
      </c>
      <c r="P15" s="44">
        <v>0.11</v>
      </c>
      <c r="Q15" s="52">
        <v>0</v>
      </c>
      <c r="R15" s="45" t="s">
        <v>45</v>
      </c>
      <c r="S15" s="39">
        <v>1</v>
      </c>
      <c r="T15" s="45" t="s">
        <v>45</v>
      </c>
      <c r="U15" s="46" t="s">
        <v>45</v>
      </c>
      <c r="V15" s="47" t="str">
        <f t="shared" si="0"/>
        <v>Выполнено.</v>
      </c>
      <c r="W15" s="48" t="s">
        <v>63</v>
      </c>
    </row>
    <row r="16" spans="1:24" ht="154.5" customHeight="1">
      <c r="A16" s="166"/>
      <c r="B16" s="166"/>
      <c r="C16" s="169"/>
      <c r="D16" s="171"/>
      <c r="E16" s="171"/>
      <c r="F16" s="171"/>
      <c r="G16" s="172"/>
      <c r="H16" s="172"/>
      <c r="I16" s="171"/>
      <c r="J16" s="171"/>
      <c r="K16" s="171"/>
      <c r="L16" s="171"/>
      <c r="M16" s="171"/>
      <c r="N16" s="35" t="s">
        <v>64</v>
      </c>
      <c r="O16" s="43" t="s">
        <v>51</v>
      </c>
      <c r="P16" s="44">
        <v>100</v>
      </c>
      <c r="Q16" s="38">
        <v>100</v>
      </c>
      <c r="R16" s="39">
        <f>IF((Q16/P16)&lt;1,Q16/P16,1)</f>
        <v>1</v>
      </c>
      <c r="S16" s="53" t="s">
        <v>45</v>
      </c>
      <c r="T16" s="45" t="s">
        <v>45</v>
      </c>
      <c r="U16" s="46" t="s">
        <v>45</v>
      </c>
      <c r="V16" s="54" t="str">
        <f>IF(R16&gt;=1,"Выполнено.",IF(R16&lt;1,"Не выполнено.",""))</f>
        <v>Выполнено.</v>
      </c>
      <c r="W16" s="51"/>
    </row>
    <row r="17" spans="1:23" ht="142.5" customHeight="1">
      <c r="A17" s="166"/>
      <c r="B17" s="166"/>
      <c r="C17" s="169"/>
      <c r="D17" s="171"/>
      <c r="E17" s="171"/>
      <c r="F17" s="171"/>
      <c r="G17" s="172"/>
      <c r="H17" s="172"/>
      <c r="I17" s="171"/>
      <c r="J17" s="171"/>
      <c r="K17" s="171"/>
      <c r="L17" s="171"/>
      <c r="M17" s="171"/>
      <c r="N17" s="35" t="s">
        <v>65</v>
      </c>
      <c r="O17" s="43" t="s">
        <v>51</v>
      </c>
      <c r="P17" s="44">
        <v>100</v>
      </c>
      <c r="Q17" s="38">
        <v>40</v>
      </c>
      <c r="R17" s="45" t="s">
        <v>45</v>
      </c>
      <c r="S17" s="39">
        <f t="shared" ref="S17:S18" si="1">IF((P17/Q17)&lt;1,P17/Q17,1)</f>
        <v>1</v>
      </c>
      <c r="T17" s="45" t="s">
        <v>45</v>
      </c>
      <c r="U17" s="46" t="s">
        <v>45</v>
      </c>
      <c r="V17" s="47" t="str">
        <f t="shared" ref="V17:V18" si="2">IF(S17&gt;=1,"Выполнено.",IF(S17&lt;1,"Не выполнено.",""))</f>
        <v>Выполнено.</v>
      </c>
      <c r="W17" s="48" t="s">
        <v>66</v>
      </c>
    </row>
    <row r="18" spans="1:23" ht="232.5" customHeight="1">
      <c r="A18" s="167"/>
      <c r="B18" s="167"/>
      <c r="C18" s="170"/>
      <c r="D18" s="171"/>
      <c r="E18" s="171"/>
      <c r="F18" s="171"/>
      <c r="G18" s="172"/>
      <c r="H18" s="172"/>
      <c r="I18" s="171"/>
      <c r="J18" s="171"/>
      <c r="K18" s="171"/>
      <c r="L18" s="171"/>
      <c r="M18" s="171"/>
      <c r="N18" s="35" t="s">
        <v>67</v>
      </c>
      <c r="O18" s="43" t="s">
        <v>51</v>
      </c>
      <c r="P18" s="44">
        <v>15</v>
      </c>
      <c r="Q18" s="38">
        <v>0.1</v>
      </c>
      <c r="R18" s="45" t="s">
        <v>45</v>
      </c>
      <c r="S18" s="39">
        <f t="shared" si="1"/>
        <v>1</v>
      </c>
      <c r="T18" s="45" t="s">
        <v>45</v>
      </c>
      <c r="U18" s="46" t="s">
        <v>45</v>
      </c>
      <c r="V18" s="54" t="str">
        <f t="shared" si="2"/>
        <v>Выполнено.</v>
      </c>
      <c r="W18" s="55" t="s">
        <v>68</v>
      </c>
    </row>
    <row r="19" spans="1:23" ht="25.5" customHeight="1">
      <c r="A19" s="56">
        <v>16</v>
      </c>
      <c r="B19" s="56">
        <v>0</v>
      </c>
      <c r="C19" s="57" t="s">
        <v>69</v>
      </c>
      <c r="D19" s="173" t="s">
        <v>70</v>
      </c>
      <c r="E19" s="173"/>
      <c r="F19" s="173"/>
      <c r="G19" s="174"/>
      <c r="H19" s="174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5"/>
      <c r="W19" s="173"/>
    </row>
    <row r="20" spans="1:23" ht="219.75" customHeight="1">
      <c r="A20" s="58">
        <v>16</v>
      </c>
      <c r="B20" s="58">
        <v>0</v>
      </c>
      <c r="C20" s="59" t="s">
        <v>71</v>
      </c>
      <c r="D20" s="60" t="s">
        <v>72</v>
      </c>
      <c r="E20" s="61" t="s">
        <v>73</v>
      </c>
      <c r="F20" s="61" t="s">
        <v>74</v>
      </c>
      <c r="G20" s="62">
        <v>0</v>
      </c>
      <c r="H20" s="62">
        <v>0</v>
      </c>
      <c r="I20" s="62">
        <v>0</v>
      </c>
      <c r="J20" s="62">
        <v>0</v>
      </c>
      <c r="K20" s="63">
        <f t="shared" ref="K20:K46" si="3">H20-I20+J20</f>
        <v>0</v>
      </c>
      <c r="L20" s="63">
        <v>0</v>
      </c>
      <c r="M20" s="64" t="e">
        <f t="shared" ref="M20:M48" si="4">IF((K20/(G20-L20))&lt;1,(K20/(G20-L20)),1)</f>
        <v>#DIV/0!</v>
      </c>
      <c r="N20" s="60" t="s">
        <v>75</v>
      </c>
      <c r="O20" s="61" t="s">
        <v>51</v>
      </c>
      <c r="P20" s="63">
        <v>100</v>
      </c>
      <c r="Q20" s="65">
        <v>100</v>
      </c>
      <c r="R20" s="66" t="s">
        <v>45</v>
      </c>
      <c r="S20" s="66" t="s">
        <v>45</v>
      </c>
      <c r="T20" s="64">
        <f t="shared" ref="T20:T46" si="5">IF((Q20/P20)&lt;1,Q20/P20,1)</f>
        <v>1</v>
      </c>
      <c r="U20" s="67" t="s">
        <v>45</v>
      </c>
      <c r="V20" s="68" t="str">
        <f t="shared" ref="V20:V23" si="6">IF(T20&gt;=1,"Выполнено.",IF(T20&lt;1,"Не выполнено.",""))</f>
        <v>Выполнено.</v>
      </c>
      <c r="W20" s="223"/>
    </row>
    <row r="21" spans="1:23" ht="138" customHeight="1">
      <c r="A21" s="58">
        <v>16</v>
      </c>
      <c r="B21" s="58">
        <v>0</v>
      </c>
      <c r="C21" s="59" t="s">
        <v>76</v>
      </c>
      <c r="D21" s="69" t="s">
        <v>77</v>
      </c>
      <c r="E21" s="70" t="s">
        <v>73</v>
      </c>
      <c r="F21" s="70" t="s">
        <v>74</v>
      </c>
      <c r="G21" s="71">
        <v>0</v>
      </c>
      <c r="H21" s="71">
        <v>0</v>
      </c>
      <c r="I21" s="71">
        <v>0</v>
      </c>
      <c r="J21" s="71">
        <v>0</v>
      </c>
      <c r="K21" s="72">
        <f t="shared" si="3"/>
        <v>0</v>
      </c>
      <c r="L21" s="72">
        <v>0</v>
      </c>
      <c r="M21" s="73" t="e">
        <f t="shared" si="4"/>
        <v>#DIV/0!</v>
      </c>
      <c r="N21" s="69" t="s">
        <v>78</v>
      </c>
      <c r="O21" s="70" t="s">
        <v>51</v>
      </c>
      <c r="P21" s="71">
        <v>97.4</v>
      </c>
      <c r="Q21" s="74">
        <v>99.1</v>
      </c>
      <c r="R21" s="75" t="s">
        <v>45</v>
      </c>
      <c r="S21" s="75" t="s">
        <v>45</v>
      </c>
      <c r="T21" s="73">
        <f t="shared" si="5"/>
        <v>1</v>
      </c>
      <c r="U21" s="75" t="s">
        <v>45</v>
      </c>
      <c r="V21" s="68" t="str">
        <f t="shared" si="6"/>
        <v>Выполнено.</v>
      </c>
      <c r="W21" s="223"/>
    </row>
    <row r="22" spans="1:23" ht="142.5" customHeight="1">
      <c r="A22" s="58">
        <v>16</v>
      </c>
      <c r="B22" s="58">
        <v>0</v>
      </c>
      <c r="C22" s="59" t="s">
        <v>79</v>
      </c>
      <c r="D22" s="69" t="s">
        <v>80</v>
      </c>
      <c r="E22" s="70" t="s">
        <v>81</v>
      </c>
      <c r="F22" s="70" t="s">
        <v>74</v>
      </c>
      <c r="G22" s="71">
        <v>0</v>
      </c>
      <c r="H22" s="71">
        <v>0</v>
      </c>
      <c r="I22" s="71">
        <v>0</v>
      </c>
      <c r="J22" s="71">
        <v>0</v>
      </c>
      <c r="K22" s="72">
        <f t="shared" si="3"/>
        <v>0</v>
      </c>
      <c r="L22" s="72">
        <v>0</v>
      </c>
      <c r="M22" s="73" t="e">
        <f t="shared" si="4"/>
        <v>#DIV/0!</v>
      </c>
      <c r="N22" s="69" t="s">
        <v>82</v>
      </c>
      <c r="O22" s="70" t="s">
        <v>51</v>
      </c>
      <c r="P22" s="71">
        <v>100</v>
      </c>
      <c r="Q22" s="74">
        <v>100</v>
      </c>
      <c r="R22" s="75" t="s">
        <v>45</v>
      </c>
      <c r="S22" s="75" t="s">
        <v>45</v>
      </c>
      <c r="T22" s="73">
        <f t="shared" si="5"/>
        <v>1</v>
      </c>
      <c r="U22" s="75" t="s">
        <v>45</v>
      </c>
      <c r="V22" s="76" t="str">
        <f t="shared" si="6"/>
        <v>Выполнено.</v>
      </c>
      <c r="W22" s="224"/>
    </row>
    <row r="23" spans="1:23" ht="163.5" customHeight="1">
      <c r="A23" s="58">
        <v>16</v>
      </c>
      <c r="B23" s="58">
        <v>0</v>
      </c>
      <c r="C23" s="59" t="s">
        <v>83</v>
      </c>
      <c r="D23" s="69" t="s">
        <v>84</v>
      </c>
      <c r="E23" s="70" t="s">
        <v>73</v>
      </c>
      <c r="F23" s="70" t="s">
        <v>74</v>
      </c>
      <c r="G23" s="71">
        <v>0</v>
      </c>
      <c r="H23" s="71">
        <v>0</v>
      </c>
      <c r="I23" s="71">
        <v>0</v>
      </c>
      <c r="J23" s="71">
        <v>0</v>
      </c>
      <c r="K23" s="72">
        <f t="shared" si="3"/>
        <v>0</v>
      </c>
      <c r="L23" s="72">
        <v>0</v>
      </c>
      <c r="M23" s="73" t="e">
        <f t="shared" si="4"/>
        <v>#DIV/0!</v>
      </c>
      <c r="N23" s="69" t="s">
        <v>85</v>
      </c>
      <c r="O23" s="70" t="s">
        <v>51</v>
      </c>
      <c r="P23" s="71">
        <v>97</v>
      </c>
      <c r="Q23" s="74">
        <v>92.8</v>
      </c>
      <c r="R23" s="75" t="s">
        <v>45</v>
      </c>
      <c r="S23" s="75" t="s">
        <v>45</v>
      </c>
      <c r="T23" s="73">
        <f t="shared" si="5"/>
        <v>0.95670103092783498</v>
      </c>
      <c r="U23" s="77" t="s">
        <v>45</v>
      </c>
      <c r="V23" s="47" t="str">
        <f t="shared" si="6"/>
        <v>Не выполнено.</v>
      </c>
      <c r="W23" s="221" t="s">
        <v>86</v>
      </c>
    </row>
    <row r="24" spans="1:23" ht="216.75" customHeight="1">
      <c r="A24" s="58">
        <v>16</v>
      </c>
      <c r="B24" s="58">
        <v>0</v>
      </c>
      <c r="C24" s="59" t="s">
        <v>87</v>
      </c>
      <c r="D24" s="69" t="s">
        <v>88</v>
      </c>
      <c r="E24" s="70" t="s">
        <v>89</v>
      </c>
      <c r="F24" s="70" t="s">
        <v>74</v>
      </c>
      <c r="G24" s="71">
        <v>0</v>
      </c>
      <c r="H24" s="71">
        <v>0</v>
      </c>
      <c r="I24" s="71">
        <v>0</v>
      </c>
      <c r="J24" s="71">
        <v>0</v>
      </c>
      <c r="K24" s="72">
        <f t="shared" si="3"/>
        <v>0</v>
      </c>
      <c r="L24" s="72">
        <v>0</v>
      </c>
      <c r="M24" s="73" t="e">
        <f t="shared" si="4"/>
        <v>#DIV/0!</v>
      </c>
      <c r="N24" s="69" t="s">
        <v>90</v>
      </c>
      <c r="O24" s="70" t="s">
        <v>51</v>
      </c>
      <c r="P24" s="71">
        <v>0</v>
      </c>
      <c r="Q24" s="74">
        <v>0</v>
      </c>
      <c r="R24" s="75" t="s">
        <v>45</v>
      </c>
      <c r="S24" s="75" t="s">
        <v>45</v>
      </c>
      <c r="T24" s="75" t="s">
        <v>45</v>
      </c>
      <c r="U24" s="78">
        <f>IFERROR(P24/Q24,1)</f>
        <v>1</v>
      </c>
      <c r="V24" s="79" t="str">
        <f>IF(U24&gt;=1,"Выполнено.",IF(U24&lt;1,"Не выполнено.",""))</f>
        <v>Выполнено.</v>
      </c>
      <c r="W24" s="225"/>
    </row>
    <row r="25" spans="1:23" ht="322.5" customHeight="1">
      <c r="A25" s="58">
        <v>16</v>
      </c>
      <c r="B25" s="58">
        <v>0</v>
      </c>
      <c r="C25" s="59" t="s">
        <v>91</v>
      </c>
      <c r="D25" s="69" t="s">
        <v>92</v>
      </c>
      <c r="E25" s="70" t="s">
        <v>73</v>
      </c>
      <c r="F25" s="70" t="s">
        <v>74</v>
      </c>
      <c r="G25" s="71">
        <v>0</v>
      </c>
      <c r="H25" s="71">
        <v>0</v>
      </c>
      <c r="I25" s="71">
        <v>0</v>
      </c>
      <c r="J25" s="71">
        <v>0</v>
      </c>
      <c r="K25" s="72">
        <f t="shared" si="3"/>
        <v>0</v>
      </c>
      <c r="L25" s="72">
        <v>0</v>
      </c>
      <c r="M25" s="73" t="e">
        <f t="shared" si="4"/>
        <v>#DIV/0!</v>
      </c>
      <c r="N25" s="69" t="s">
        <v>93</v>
      </c>
      <c r="O25" s="70" t="s">
        <v>94</v>
      </c>
      <c r="P25" s="71">
        <v>70</v>
      </c>
      <c r="Q25" s="74">
        <v>77</v>
      </c>
      <c r="R25" s="75" t="s">
        <v>45</v>
      </c>
      <c r="S25" s="75" t="s">
        <v>45</v>
      </c>
      <c r="T25" s="73">
        <f t="shared" si="5"/>
        <v>1</v>
      </c>
      <c r="U25" s="75" t="s">
        <v>45</v>
      </c>
      <c r="V25" s="68" t="str">
        <f t="shared" ref="V25:V31" si="7">IF(T25&gt;=1,"Выполнено.",IF(T25&lt;1,"Не выполнено.",""))</f>
        <v>Выполнено.</v>
      </c>
      <c r="W25" s="223"/>
    </row>
    <row r="26" spans="1:23" ht="169.5" customHeight="1">
      <c r="A26" s="58">
        <v>16</v>
      </c>
      <c r="B26" s="58">
        <v>0</v>
      </c>
      <c r="C26" s="59" t="s">
        <v>95</v>
      </c>
      <c r="D26" s="69" t="s">
        <v>96</v>
      </c>
      <c r="E26" s="70" t="s">
        <v>89</v>
      </c>
      <c r="F26" s="70" t="s">
        <v>74</v>
      </c>
      <c r="G26" s="71">
        <v>0</v>
      </c>
      <c r="H26" s="71">
        <v>0</v>
      </c>
      <c r="I26" s="71">
        <v>0</v>
      </c>
      <c r="J26" s="71">
        <v>0</v>
      </c>
      <c r="K26" s="72">
        <f t="shared" si="3"/>
        <v>0</v>
      </c>
      <c r="L26" s="72">
        <v>0</v>
      </c>
      <c r="M26" s="73" t="e">
        <f t="shared" si="4"/>
        <v>#DIV/0!</v>
      </c>
      <c r="N26" s="69" t="s">
        <v>97</v>
      </c>
      <c r="O26" s="70" t="s">
        <v>98</v>
      </c>
      <c r="P26" s="71">
        <v>34</v>
      </c>
      <c r="Q26" s="74">
        <v>17</v>
      </c>
      <c r="R26" s="75" t="s">
        <v>45</v>
      </c>
      <c r="S26" s="75" t="s">
        <v>45</v>
      </c>
      <c r="T26" s="73">
        <f t="shared" si="5"/>
        <v>0.5</v>
      </c>
      <c r="U26" s="75" t="s">
        <v>45</v>
      </c>
      <c r="V26" s="76" t="str">
        <f t="shared" si="7"/>
        <v>Не выполнено.</v>
      </c>
      <c r="W26" s="80" t="s">
        <v>99</v>
      </c>
    </row>
    <row r="27" spans="1:23" ht="147" customHeight="1">
      <c r="A27" s="58">
        <v>16</v>
      </c>
      <c r="B27" s="58">
        <v>0</v>
      </c>
      <c r="C27" s="59" t="s">
        <v>100</v>
      </c>
      <c r="D27" s="69" t="s">
        <v>101</v>
      </c>
      <c r="E27" s="70" t="s">
        <v>102</v>
      </c>
      <c r="F27" s="70" t="s">
        <v>74</v>
      </c>
      <c r="G27" s="71">
        <v>0</v>
      </c>
      <c r="H27" s="71">
        <v>0</v>
      </c>
      <c r="I27" s="71">
        <v>0</v>
      </c>
      <c r="J27" s="71">
        <v>0</v>
      </c>
      <c r="K27" s="72">
        <f t="shared" si="3"/>
        <v>0</v>
      </c>
      <c r="L27" s="72">
        <v>0</v>
      </c>
      <c r="M27" s="73" t="e">
        <f t="shared" si="4"/>
        <v>#DIV/0!</v>
      </c>
      <c r="N27" s="69" t="s">
        <v>103</v>
      </c>
      <c r="O27" s="70" t="s">
        <v>51</v>
      </c>
      <c r="P27" s="71">
        <v>75</v>
      </c>
      <c r="Q27" s="74">
        <v>78</v>
      </c>
      <c r="R27" s="75" t="s">
        <v>45</v>
      </c>
      <c r="S27" s="75" t="s">
        <v>45</v>
      </c>
      <c r="T27" s="73">
        <f t="shared" si="5"/>
        <v>1</v>
      </c>
      <c r="U27" s="77" t="s">
        <v>45</v>
      </c>
      <c r="V27" s="47" t="str">
        <f t="shared" si="7"/>
        <v>Выполнено.</v>
      </c>
      <c r="W27" s="221" t="s">
        <v>104</v>
      </c>
    </row>
    <row r="28" spans="1:23" ht="158.25" customHeight="1">
      <c r="A28" s="58">
        <v>16</v>
      </c>
      <c r="B28" s="58">
        <v>0</v>
      </c>
      <c r="C28" s="59" t="s">
        <v>105</v>
      </c>
      <c r="D28" s="69" t="s">
        <v>106</v>
      </c>
      <c r="E28" s="70" t="s">
        <v>89</v>
      </c>
      <c r="F28" s="70" t="s">
        <v>74</v>
      </c>
      <c r="G28" s="71">
        <v>0</v>
      </c>
      <c r="H28" s="71">
        <v>0</v>
      </c>
      <c r="I28" s="71">
        <v>0</v>
      </c>
      <c r="J28" s="71">
        <v>0</v>
      </c>
      <c r="K28" s="72">
        <f t="shared" si="3"/>
        <v>0</v>
      </c>
      <c r="L28" s="72">
        <v>0</v>
      </c>
      <c r="M28" s="73" t="e">
        <f t="shared" si="4"/>
        <v>#DIV/0!</v>
      </c>
      <c r="N28" s="69" t="s">
        <v>107</v>
      </c>
      <c r="O28" s="70" t="s">
        <v>51</v>
      </c>
      <c r="P28" s="71">
        <v>70</v>
      </c>
      <c r="Q28" s="74">
        <v>70</v>
      </c>
      <c r="R28" s="75" t="s">
        <v>45</v>
      </c>
      <c r="S28" s="75" t="s">
        <v>45</v>
      </c>
      <c r="T28" s="73">
        <f t="shared" si="5"/>
        <v>1</v>
      </c>
      <c r="U28" s="75" t="s">
        <v>45</v>
      </c>
      <c r="V28" s="79" t="str">
        <f t="shared" si="7"/>
        <v>Выполнено.</v>
      </c>
      <c r="W28" s="225"/>
    </row>
    <row r="29" spans="1:23" ht="261.75" customHeight="1">
      <c r="A29" s="58">
        <v>16</v>
      </c>
      <c r="B29" s="58">
        <v>0</v>
      </c>
      <c r="C29" s="59" t="s">
        <v>108</v>
      </c>
      <c r="D29" s="69" t="s">
        <v>109</v>
      </c>
      <c r="E29" s="70" t="s">
        <v>89</v>
      </c>
      <c r="F29" s="70" t="s">
        <v>74</v>
      </c>
      <c r="G29" s="71">
        <v>0</v>
      </c>
      <c r="H29" s="71">
        <v>0</v>
      </c>
      <c r="I29" s="71">
        <v>0</v>
      </c>
      <c r="J29" s="71">
        <v>0</v>
      </c>
      <c r="K29" s="72">
        <f t="shared" si="3"/>
        <v>0</v>
      </c>
      <c r="L29" s="72">
        <v>0</v>
      </c>
      <c r="M29" s="73" t="e">
        <f t="shared" si="4"/>
        <v>#DIV/0!</v>
      </c>
      <c r="N29" s="69" t="s">
        <v>110</v>
      </c>
      <c r="O29" s="70" t="s">
        <v>51</v>
      </c>
      <c r="P29" s="71">
        <v>100</v>
      </c>
      <c r="Q29" s="74">
        <v>100</v>
      </c>
      <c r="R29" s="75" t="s">
        <v>45</v>
      </c>
      <c r="S29" s="75" t="s">
        <v>45</v>
      </c>
      <c r="T29" s="73">
        <f t="shared" si="5"/>
        <v>1</v>
      </c>
      <c r="U29" s="75" t="s">
        <v>45</v>
      </c>
      <c r="V29" s="68" t="str">
        <f t="shared" si="7"/>
        <v>Выполнено.</v>
      </c>
      <c r="W29" s="223"/>
    </row>
    <row r="30" spans="1:23" ht="301.5" customHeight="1">
      <c r="A30" s="58">
        <v>16</v>
      </c>
      <c r="B30" s="58">
        <v>0</v>
      </c>
      <c r="C30" s="59" t="s">
        <v>111</v>
      </c>
      <c r="D30" s="69" t="s">
        <v>112</v>
      </c>
      <c r="E30" s="70" t="s">
        <v>73</v>
      </c>
      <c r="F30" s="70" t="s">
        <v>74</v>
      </c>
      <c r="G30" s="71">
        <v>0</v>
      </c>
      <c r="H30" s="71">
        <v>0</v>
      </c>
      <c r="I30" s="71">
        <v>0</v>
      </c>
      <c r="J30" s="71">
        <v>0</v>
      </c>
      <c r="K30" s="72">
        <f t="shared" si="3"/>
        <v>0</v>
      </c>
      <c r="L30" s="72">
        <v>0</v>
      </c>
      <c r="M30" s="73" t="e">
        <f t="shared" si="4"/>
        <v>#DIV/0!</v>
      </c>
      <c r="N30" s="69" t="s">
        <v>113</v>
      </c>
      <c r="O30" s="70" t="s">
        <v>51</v>
      </c>
      <c r="P30" s="71">
        <v>50</v>
      </c>
      <c r="Q30" s="74">
        <v>100</v>
      </c>
      <c r="R30" s="75" t="s">
        <v>45</v>
      </c>
      <c r="S30" s="75" t="s">
        <v>45</v>
      </c>
      <c r="T30" s="73">
        <f t="shared" si="5"/>
        <v>1</v>
      </c>
      <c r="U30" s="75" t="s">
        <v>45</v>
      </c>
      <c r="V30" s="68" t="str">
        <f t="shared" si="7"/>
        <v>Выполнено.</v>
      </c>
      <c r="W30" s="223"/>
    </row>
    <row r="31" spans="1:23" ht="126" customHeight="1">
      <c r="A31" s="58" t="s">
        <v>114</v>
      </c>
      <c r="B31" s="58" t="s">
        <v>47</v>
      </c>
      <c r="C31" s="59" t="s">
        <v>115</v>
      </c>
      <c r="D31" s="69" t="s">
        <v>116</v>
      </c>
      <c r="E31" s="70" t="s">
        <v>73</v>
      </c>
      <c r="F31" s="70" t="s">
        <v>74</v>
      </c>
      <c r="G31" s="71">
        <v>0</v>
      </c>
      <c r="H31" s="71">
        <v>0</v>
      </c>
      <c r="I31" s="71">
        <v>0</v>
      </c>
      <c r="J31" s="71">
        <v>0</v>
      </c>
      <c r="K31" s="72">
        <f t="shared" si="3"/>
        <v>0</v>
      </c>
      <c r="L31" s="72">
        <v>0</v>
      </c>
      <c r="M31" s="73" t="e">
        <f t="shared" si="4"/>
        <v>#DIV/0!</v>
      </c>
      <c r="N31" s="69" t="s">
        <v>117</v>
      </c>
      <c r="O31" s="70" t="s">
        <v>51</v>
      </c>
      <c r="P31" s="71">
        <v>100</v>
      </c>
      <c r="Q31" s="74">
        <v>100</v>
      </c>
      <c r="R31" s="75" t="s">
        <v>45</v>
      </c>
      <c r="S31" s="75" t="s">
        <v>45</v>
      </c>
      <c r="T31" s="73">
        <f t="shared" si="5"/>
        <v>1</v>
      </c>
      <c r="U31" s="75" t="s">
        <v>45</v>
      </c>
      <c r="V31" s="68" t="str">
        <f t="shared" si="7"/>
        <v>Выполнено.</v>
      </c>
      <c r="W31" s="223"/>
    </row>
    <row r="32" spans="1:23" ht="36" customHeight="1">
      <c r="A32" s="56">
        <v>16</v>
      </c>
      <c r="B32" s="56">
        <v>0</v>
      </c>
      <c r="C32" s="57" t="s">
        <v>118</v>
      </c>
      <c r="D32" s="176" t="s">
        <v>119</v>
      </c>
      <c r="E32" s="176"/>
      <c r="F32" s="176"/>
      <c r="G32" s="177"/>
      <c r="H32" s="177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</row>
    <row r="33" spans="1:23" ht="153.75" customHeight="1">
      <c r="A33" s="58">
        <v>16</v>
      </c>
      <c r="B33" s="58">
        <v>0</v>
      </c>
      <c r="C33" s="59" t="s">
        <v>120</v>
      </c>
      <c r="D33" s="81" t="s">
        <v>121</v>
      </c>
      <c r="E33" s="61" t="s">
        <v>73</v>
      </c>
      <c r="F33" s="61" t="s">
        <v>122</v>
      </c>
      <c r="G33" s="82">
        <v>0</v>
      </c>
      <c r="H33" s="82">
        <v>0</v>
      </c>
      <c r="I33" s="83">
        <v>0</v>
      </c>
      <c r="J33" s="83">
        <v>0</v>
      </c>
      <c r="K33" s="84">
        <f t="shared" si="3"/>
        <v>0</v>
      </c>
      <c r="L33" s="83"/>
      <c r="M33" s="64" t="e">
        <f t="shared" si="4"/>
        <v>#DIV/0!</v>
      </c>
      <c r="N33" s="85" t="s">
        <v>123</v>
      </c>
      <c r="O33" s="86" t="s">
        <v>124</v>
      </c>
      <c r="P33" s="87">
        <v>0</v>
      </c>
      <c r="Q33" s="83">
        <v>0</v>
      </c>
      <c r="R33" s="67" t="s">
        <v>45</v>
      </c>
      <c r="S33" s="67" t="s">
        <v>45</v>
      </c>
      <c r="T33" s="66" t="s">
        <v>45</v>
      </c>
      <c r="U33" s="88" t="s">
        <v>45</v>
      </c>
      <c r="V33" s="89" t="s">
        <v>125</v>
      </c>
      <c r="W33" s="226"/>
    </row>
    <row r="34" spans="1:23" ht="162.75" customHeight="1">
      <c r="A34" s="58">
        <v>16</v>
      </c>
      <c r="B34" s="58">
        <v>0</v>
      </c>
      <c r="C34" s="59" t="s">
        <v>126</v>
      </c>
      <c r="D34" s="90" t="s">
        <v>127</v>
      </c>
      <c r="E34" s="70" t="s">
        <v>73</v>
      </c>
      <c r="F34" s="61" t="s">
        <v>122</v>
      </c>
      <c r="G34" s="91">
        <v>15142.7</v>
      </c>
      <c r="H34" s="91">
        <v>9056.17</v>
      </c>
      <c r="I34" s="92"/>
      <c r="J34" s="74"/>
      <c r="K34" s="72">
        <f t="shared" si="3"/>
        <v>9056.17</v>
      </c>
      <c r="L34" s="93"/>
      <c r="M34" s="73">
        <f t="shared" si="4"/>
        <v>0.59805516849703155</v>
      </c>
      <c r="N34" s="69" t="s">
        <v>128</v>
      </c>
      <c r="O34" s="70" t="s">
        <v>124</v>
      </c>
      <c r="P34" s="94">
        <v>204000</v>
      </c>
      <c r="Q34" s="38">
        <v>9056.17</v>
      </c>
      <c r="R34" s="75" t="s">
        <v>45</v>
      </c>
      <c r="S34" s="75" t="s">
        <v>45</v>
      </c>
      <c r="T34" s="95" t="s">
        <v>45</v>
      </c>
      <c r="U34" s="78">
        <f>IF((P34/Q34)&lt;1,P34/Q34,1)</f>
        <v>1</v>
      </c>
      <c r="V34" s="76" t="str">
        <f t="shared" ref="V34:V36" si="8">IF(U34&gt;=1,"Выполнено.",IF(U34&lt;1,"Не выполнено.",""))</f>
        <v>Выполнено.</v>
      </c>
      <c r="W34" s="96"/>
    </row>
    <row r="35" spans="1:23" ht="138.75" customHeight="1">
      <c r="A35" s="58">
        <v>16</v>
      </c>
      <c r="B35" s="58">
        <v>0</v>
      </c>
      <c r="C35" s="59" t="s">
        <v>129</v>
      </c>
      <c r="D35" s="90" t="s">
        <v>130</v>
      </c>
      <c r="E35" s="70" t="s">
        <v>73</v>
      </c>
      <c r="F35" s="70" t="s">
        <v>74</v>
      </c>
      <c r="G35" s="71">
        <v>0</v>
      </c>
      <c r="H35" s="71">
        <v>0</v>
      </c>
      <c r="I35" s="71">
        <v>0</v>
      </c>
      <c r="J35" s="71">
        <v>0</v>
      </c>
      <c r="K35" s="72">
        <f t="shared" si="3"/>
        <v>0</v>
      </c>
      <c r="L35" s="72">
        <v>0</v>
      </c>
      <c r="M35" s="73" t="e">
        <f t="shared" si="4"/>
        <v>#DIV/0!</v>
      </c>
      <c r="N35" s="69" t="s">
        <v>131</v>
      </c>
      <c r="O35" s="70" t="s">
        <v>51</v>
      </c>
      <c r="P35" s="71">
        <v>1</v>
      </c>
      <c r="Q35" s="74">
        <v>0</v>
      </c>
      <c r="R35" s="75" t="s">
        <v>45</v>
      </c>
      <c r="S35" s="75" t="s">
        <v>45</v>
      </c>
      <c r="T35" s="95" t="s">
        <v>45</v>
      </c>
      <c r="U35" s="97">
        <f>IFERROR(IF((P35/Q35)&lt;1,P35/Q35,1),1)</f>
        <v>1</v>
      </c>
      <c r="V35" s="42" t="str">
        <f t="shared" si="8"/>
        <v>Выполнено.</v>
      </c>
      <c r="W35" s="98" t="s">
        <v>132</v>
      </c>
    </row>
    <row r="36" spans="1:23" ht="314.25" customHeight="1">
      <c r="A36" s="58">
        <v>16</v>
      </c>
      <c r="B36" s="58">
        <v>0</v>
      </c>
      <c r="C36" s="59" t="s">
        <v>133</v>
      </c>
      <c r="D36" s="90" t="s">
        <v>134</v>
      </c>
      <c r="E36" s="70" t="s">
        <v>73</v>
      </c>
      <c r="F36" s="70" t="s">
        <v>74</v>
      </c>
      <c r="G36" s="71">
        <v>0</v>
      </c>
      <c r="H36" s="71">
        <v>0</v>
      </c>
      <c r="I36" s="71">
        <v>0</v>
      </c>
      <c r="J36" s="71">
        <v>0</v>
      </c>
      <c r="K36" s="72">
        <f t="shared" si="3"/>
        <v>0</v>
      </c>
      <c r="L36" s="72">
        <v>0</v>
      </c>
      <c r="M36" s="73" t="e">
        <f t="shared" si="4"/>
        <v>#DIV/0!</v>
      </c>
      <c r="N36" s="69" t="s">
        <v>135</v>
      </c>
      <c r="O36" s="70" t="s">
        <v>51</v>
      </c>
      <c r="P36" s="71">
        <v>0</v>
      </c>
      <c r="Q36" s="74">
        <v>0</v>
      </c>
      <c r="R36" s="75" t="s">
        <v>45</v>
      </c>
      <c r="S36" s="75" t="s">
        <v>45</v>
      </c>
      <c r="T36" s="95" t="s">
        <v>45</v>
      </c>
      <c r="U36" s="97">
        <f>IFERROR(P36/Q36,1)</f>
        <v>1</v>
      </c>
      <c r="V36" s="47" t="str">
        <f t="shared" si="8"/>
        <v>Выполнено.</v>
      </c>
      <c r="W36" s="99" t="s">
        <v>136</v>
      </c>
    </row>
    <row r="37" spans="1:23" ht="34.200000000000003" customHeight="1">
      <c r="A37" s="56">
        <v>16</v>
      </c>
      <c r="B37" s="56">
        <v>0</v>
      </c>
      <c r="C37" s="57" t="s">
        <v>137</v>
      </c>
      <c r="D37" s="176" t="s">
        <v>138</v>
      </c>
      <c r="E37" s="176"/>
      <c r="F37" s="176"/>
      <c r="G37" s="177"/>
      <c r="H37" s="177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8"/>
      <c r="W37" s="178"/>
    </row>
    <row r="38" spans="1:23" ht="169.5" customHeight="1">
      <c r="A38" s="58">
        <v>16</v>
      </c>
      <c r="B38" s="58">
        <v>0</v>
      </c>
      <c r="C38" s="59" t="s">
        <v>139</v>
      </c>
      <c r="D38" s="81" t="s">
        <v>140</v>
      </c>
      <c r="E38" s="61" t="s">
        <v>73</v>
      </c>
      <c r="F38" s="61" t="s">
        <v>122</v>
      </c>
      <c r="G38" s="100">
        <v>100157.3</v>
      </c>
      <c r="H38" s="100">
        <v>98960.56</v>
      </c>
      <c r="I38" s="101"/>
      <c r="J38" s="101"/>
      <c r="K38" s="63">
        <f t="shared" si="3"/>
        <v>98960.56</v>
      </c>
      <c r="L38" s="101"/>
      <c r="M38" s="64">
        <f t="shared" si="4"/>
        <v>0.98805139515542051</v>
      </c>
      <c r="N38" s="60" t="s">
        <v>141</v>
      </c>
      <c r="O38" s="61" t="s">
        <v>51</v>
      </c>
      <c r="P38" s="102">
        <v>100</v>
      </c>
      <c r="Q38" s="103">
        <v>93.3</v>
      </c>
      <c r="R38" s="67" t="s">
        <v>45</v>
      </c>
      <c r="S38" s="67" t="s">
        <v>45</v>
      </c>
      <c r="T38" s="64" t="s">
        <v>45</v>
      </c>
      <c r="U38" s="67" t="s">
        <v>45</v>
      </c>
      <c r="V38" s="89" t="s">
        <v>125</v>
      </c>
      <c r="W38" s="227"/>
    </row>
    <row r="39" spans="1:23" ht="105.75" customHeight="1">
      <c r="A39" s="58">
        <v>16</v>
      </c>
      <c r="B39" s="58">
        <v>0</v>
      </c>
      <c r="C39" s="59" t="s">
        <v>142</v>
      </c>
      <c r="D39" s="90" t="s">
        <v>143</v>
      </c>
      <c r="E39" s="70" t="s">
        <v>73</v>
      </c>
      <c r="F39" s="70" t="s">
        <v>122</v>
      </c>
      <c r="G39" s="91">
        <v>2895.1</v>
      </c>
      <c r="H39" s="91">
        <v>2356.34</v>
      </c>
      <c r="I39" s="74"/>
      <c r="J39" s="74"/>
      <c r="K39" s="72">
        <f t="shared" si="3"/>
        <v>2356.34</v>
      </c>
      <c r="L39" s="74"/>
      <c r="M39" s="73">
        <f t="shared" si="4"/>
        <v>0.8139062553970503</v>
      </c>
      <c r="N39" s="69" t="s">
        <v>144</v>
      </c>
      <c r="O39" s="70" t="s">
        <v>51</v>
      </c>
      <c r="P39" s="104">
        <v>100</v>
      </c>
      <c r="Q39" s="105">
        <v>100</v>
      </c>
      <c r="R39" s="75" t="s">
        <v>45</v>
      </c>
      <c r="S39" s="75" t="s">
        <v>45</v>
      </c>
      <c r="T39" s="73">
        <f t="shared" si="5"/>
        <v>1</v>
      </c>
      <c r="U39" s="75" t="s">
        <v>45</v>
      </c>
      <c r="V39" s="68" t="str">
        <f t="shared" ref="V39:V46" si="9">IF(T39&gt;=1,"Выполнено.",IF(T39&lt;1,"Не выполнено.",""))</f>
        <v>Выполнено.</v>
      </c>
      <c r="W39" s="223"/>
    </row>
    <row r="40" spans="1:23" ht="103.8" customHeight="1">
      <c r="A40" s="58">
        <v>16</v>
      </c>
      <c r="B40" s="58">
        <v>0</v>
      </c>
      <c r="C40" s="59" t="s">
        <v>145</v>
      </c>
      <c r="D40" s="90" t="s">
        <v>146</v>
      </c>
      <c r="E40" s="70" t="s">
        <v>73</v>
      </c>
      <c r="F40" s="70" t="s">
        <v>122</v>
      </c>
      <c r="G40" s="91">
        <v>850.6</v>
      </c>
      <c r="H40" s="91">
        <v>799.13</v>
      </c>
      <c r="I40" s="74"/>
      <c r="J40" s="74"/>
      <c r="K40" s="72">
        <f t="shared" si="3"/>
        <v>799.13</v>
      </c>
      <c r="L40" s="74"/>
      <c r="M40" s="73">
        <f t="shared" si="4"/>
        <v>0.93948977192569949</v>
      </c>
      <c r="N40" s="69" t="s">
        <v>147</v>
      </c>
      <c r="O40" s="70" t="s">
        <v>51</v>
      </c>
      <c r="P40" s="104">
        <v>100</v>
      </c>
      <c r="Q40" s="105">
        <v>100</v>
      </c>
      <c r="R40" s="75" t="s">
        <v>45</v>
      </c>
      <c r="S40" s="75" t="s">
        <v>45</v>
      </c>
      <c r="T40" s="73">
        <f t="shared" si="5"/>
        <v>1</v>
      </c>
      <c r="U40" s="75" t="s">
        <v>45</v>
      </c>
      <c r="V40" s="68" t="str">
        <f t="shared" si="9"/>
        <v>Выполнено.</v>
      </c>
      <c r="W40" s="223"/>
    </row>
    <row r="41" spans="1:23" ht="83.25" customHeight="1">
      <c r="A41" s="58">
        <v>16</v>
      </c>
      <c r="B41" s="58">
        <v>0</v>
      </c>
      <c r="C41" s="59" t="s">
        <v>148</v>
      </c>
      <c r="D41" s="90" t="s">
        <v>149</v>
      </c>
      <c r="E41" s="70" t="s">
        <v>73</v>
      </c>
      <c r="F41" s="70" t="s">
        <v>122</v>
      </c>
      <c r="G41" s="91">
        <v>178.7</v>
      </c>
      <c r="H41" s="91">
        <v>168.82</v>
      </c>
      <c r="I41" s="74"/>
      <c r="J41" s="74"/>
      <c r="K41" s="72">
        <f t="shared" si="3"/>
        <v>168.82</v>
      </c>
      <c r="L41" s="74"/>
      <c r="M41" s="73">
        <f t="shared" si="4"/>
        <v>0.94471180749860106</v>
      </c>
      <c r="N41" s="69" t="s">
        <v>147</v>
      </c>
      <c r="O41" s="70" t="s">
        <v>51</v>
      </c>
      <c r="P41" s="104">
        <v>100</v>
      </c>
      <c r="Q41" s="105">
        <v>100</v>
      </c>
      <c r="R41" s="75" t="s">
        <v>45</v>
      </c>
      <c r="S41" s="75" t="s">
        <v>45</v>
      </c>
      <c r="T41" s="73">
        <f t="shared" si="5"/>
        <v>1</v>
      </c>
      <c r="U41" s="75" t="s">
        <v>45</v>
      </c>
      <c r="V41" s="68" t="str">
        <f t="shared" si="9"/>
        <v>Выполнено.</v>
      </c>
      <c r="W41" s="223"/>
    </row>
    <row r="42" spans="1:23" ht="228.75" customHeight="1">
      <c r="A42" s="59" t="s">
        <v>114</v>
      </c>
      <c r="B42" s="59" t="s">
        <v>47</v>
      </c>
      <c r="C42" s="59" t="s">
        <v>150</v>
      </c>
      <c r="D42" s="106" t="s">
        <v>151</v>
      </c>
      <c r="E42" s="70" t="s">
        <v>73</v>
      </c>
      <c r="F42" s="70" t="s">
        <v>122</v>
      </c>
      <c r="G42" s="91">
        <v>44.32</v>
      </c>
      <c r="H42" s="91">
        <v>44.32</v>
      </c>
      <c r="I42" s="74"/>
      <c r="J42" s="74"/>
      <c r="K42" s="72">
        <f t="shared" si="3"/>
        <v>44.32</v>
      </c>
      <c r="L42" s="74"/>
      <c r="M42" s="73">
        <f t="shared" si="4"/>
        <v>1</v>
      </c>
      <c r="N42" s="69" t="s">
        <v>152</v>
      </c>
      <c r="O42" s="70" t="s">
        <v>51</v>
      </c>
      <c r="P42" s="107">
        <v>100</v>
      </c>
      <c r="Q42" s="105">
        <v>100</v>
      </c>
      <c r="R42" s="75" t="s">
        <v>45</v>
      </c>
      <c r="S42" s="75" t="s">
        <v>45</v>
      </c>
      <c r="T42" s="73">
        <f t="shared" si="5"/>
        <v>1</v>
      </c>
      <c r="U42" s="75" t="s">
        <v>45</v>
      </c>
      <c r="V42" s="68" t="str">
        <f t="shared" si="9"/>
        <v>Выполнено.</v>
      </c>
      <c r="W42" s="223"/>
    </row>
    <row r="43" spans="1:23" ht="200.25" customHeight="1">
      <c r="A43" s="58">
        <v>16</v>
      </c>
      <c r="B43" s="58">
        <v>0</v>
      </c>
      <c r="C43" s="59" t="s">
        <v>153</v>
      </c>
      <c r="D43" s="90" t="s">
        <v>154</v>
      </c>
      <c r="E43" s="70" t="s">
        <v>73</v>
      </c>
      <c r="F43" s="70" t="s">
        <v>122</v>
      </c>
      <c r="G43" s="91">
        <v>10773.76</v>
      </c>
      <c r="H43" s="91">
        <v>10130.299999999999</v>
      </c>
      <c r="I43" s="74"/>
      <c r="J43" s="74"/>
      <c r="K43" s="72">
        <f t="shared" si="3"/>
        <v>10130.299999999999</v>
      </c>
      <c r="L43" s="74"/>
      <c r="M43" s="73">
        <f t="shared" si="4"/>
        <v>0.94027526137578699</v>
      </c>
      <c r="N43" s="69" t="s">
        <v>155</v>
      </c>
      <c r="O43" s="70" t="s">
        <v>51</v>
      </c>
      <c r="P43" s="104">
        <v>100</v>
      </c>
      <c r="Q43" s="105">
        <v>100</v>
      </c>
      <c r="R43" s="75" t="s">
        <v>45</v>
      </c>
      <c r="S43" s="75" t="s">
        <v>45</v>
      </c>
      <c r="T43" s="73">
        <f t="shared" si="5"/>
        <v>1</v>
      </c>
      <c r="U43" s="75" t="s">
        <v>45</v>
      </c>
      <c r="V43" s="68" t="str">
        <f t="shared" si="9"/>
        <v>Выполнено.</v>
      </c>
      <c r="W43" s="223"/>
    </row>
    <row r="44" spans="1:23" ht="265.5" customHeight="1">
      <c r="A44" s="58">
        <v>16</v>
      </c>
      <c r="B44" s="58">
        <v>0</v>
      </c>
      <c r="C44" s="59" t="s">
        <v>156</v>
      </c>
      <c r="D44" s="90" t="s">
        <v>157</v>
      </c>
      <c r="E44" s="70" t="s">
        <v>73</v>
      </c>
      <c r="F44" s="70" t="s">
        <v>122</v>
      </c>
      <c r="G44" s="91">
        <v>5636.2</v>
      </c>
      <c r="H44" s="108">
        <v>5432.1</v>
      </c>
      <c r="I44" s="74"/>
      <c r="J44" s="74"/>
      <c r="K44" s="72">
        <f t="shared" si="3"/>
        <v>5432.1</v>
      </c>
      <c r="L44" s="74"/>
      <c r="M44" s="73">
        <f t="shared" si="4"/>
        <v>0.96378765835137159</v>
      </c>
      <c r="N44" s="69" t="s">
        <v>158</v>
      </c>
      <c r="O44" s="70" t="s">
        <v>51</v>
      </c>
      <c r="P44" s="104">
        <v>100</v>
      </c>
      <c r="Q44" s="105">
        <v>99.7</v>
      </c>
      <c r="R44" s="75" t="s">
        <v>45</v>
      </c>
      <c r="S44" s="75" t="s">
        <v>45</v>
      </c>
      <c r="T44" s="73">
        <f t="shared" si="5"/>
        <v>0.997</v>
      </c>
      <c r="U44" s="75" t="s">
        <v>45</v>
      </c>
      <c r="V44" s="68" t="str">
        <f t="shared" si="9"/>
        <v>Не выполнено.</v>
      </c>
      <c r="W44" s="109" t="s">
        <v>159</v>
      </c>
    </row>
    <row r="45" spans="1:23" ht="149.25" customHeight="1">
      <c r="A45" s="58">
        <v>16</v>
      </c>
      <c r="B45" s="58">
        <v>0</v>
      </c>
      <c r="C45" s="59" t="s">
        <v>160</v>
      </c>
      <c r="D45" s="90" t="s">
        <v>161</v>
      </c>
      <c r="E45" s="70" t="s">
        <v>73</v>
      </c>
      <c r="F45" s="70" t="s">
        <v>122</v>
      </c>
      <c r="G45" s="91">
        <v>42542.6</v>
      </c>
      <c r="H45" s="91">
        <v>42541.98</v>
      </c>
      <c r="I45" s="74"/>
      <c r="J45" s="74"/>
      <c r="K45" s="72">
        <f t="shared" si="3"/>
        <v>42541.98</v>
      </c>
      <c r="L45" s="74"/>
      <c r="M45" s="73">
        <f t="shared" si="4"/>
        <v>0.99998542637262422</v>
      </c>
      <c r="N45" s="69" t="s">
        <v>162</v>
      </c>
      <c r="O45" s="70" t="s">
        <v>51</v>
      </c>
      <c r="P45" s="104">
        <v>100</v>
      </c>
      <c r="Q45" s="105">
        <v>100</v>
      </c>
      <c r="R45" s="75" t="s">
        <v>45</v>
      </c>
      <c r="S45" s="75" t="s">
        <v>45</v>
      </c>
      <c r="T45" s="73">
        <f t="shared" si="5"/>
        <v>1</v>
      </c>
      <c r="U45" s="75" t="s">
        <v>45</v>
      </c>
      <c r="V45" s="68" t="str">
        <f t="shared" si="9"/>
        <v>Выполнено.</v>
      </c>
      <c r="W45" s="223"/>
    </row>
    <row r="46" spans="1:23" ht="197.25" customHeight="1">
      <c r="A46" s="58">
        <v>16</v>
      </c>
      <c r="B46" s="58">
        <v>0</v>
      </c>
      <c r="C46" s="59" t="s">
        <v>163</v>
      </c>
      <c r="D46" s="90" t="s">
        <v>164</v>
      </c>
      <c r="E46" s="70" t="s">
        <v>73</v>
      </c>
      <c r="F46" s="70" t="s">
        <v>74</v>
      </c>
      <c r="G46" s="71">
        <v>0</v>
      </c>
      <c r="H46" s="71">
        <v>0</v>
      </c>
      <c r="I46" s="71">
        <v>0</v>
      </c>
      <c r="J46" s="71">
        <v>0</v>
      </c>
      <c r="K46" s="72">
        <f t="shared" si="3"/>
        <v>0</v>
      </c>
      <c r="L46" s="72">
        <v>0</v>
      </c>
      <c r="M46" s="73" t="e">
        <f t="shared" si="4"/>
        <v>#DIV/0!</v>
      </c>
      <c r="N46" s="69" t="s">
        <v>165</v>
      </c>
      <c r="O46" s="70" t="s">
        <v>51</v>
      </c>
      <c r="P46" s="104">
        <v>1</v>
      </c>
      <c r="Q46" s="105">
        <v>0</v>
      </c>
      <c r="R46" s="75" t="s">
        <v>45</v>
      </c>
      <c r="S46" s="75" t="s">
        <v>45</v>
      </c>
      <c r="T46" s="73">
        <f t="shared" si="5"/>
        <v>0</v>
      </c>
      <c r="U46" s="75" t="s">
        <v>45</v>
      </c>
      <c r="V46" s="68" t="str">
        <f t="shared" si="9"/>
        <v>Не выполнено.</v>
      </c>
      <c r="W46" s="109" t="s">
        <v>166</v>
      </c>
    </row>
    <row r="47" spans="1:23" ht="15" customHeight="1">
      <c r="A47" s="179" t="s">
        <v>167</v>
      </c>
      <c r="B47" s="180"/>
      <c r="C47" s="180"/>
      <c r="D47" s="180"/>
      <c r="E47" s="180"/>
      <c r="F47" s="180"/>
      <c r="G47" s="181"/>
      <c r="H47" s="181"/>
      <c r="I47" s="181"/>
      <c r="J47" s="181"/>
      <c r="K47" s="181"/>
      <c r="L47" s="181"/>
      <c r="M47" s="181"/>
      <c r="N47" s="182"/>
      <c r="O47" s="182"/>
      <c r="P47" s="182"/>
      <c r="Q47" s="182"/>
      <c r="R47" s="182"/>
      <c r="S47" s="182"/>
      <c r="T47" s="182"/>
      <c r="U47" s="182"/>
      <c r="V47" s="182"/>
      <c r="W47" s="182"/>
    </row>
    <row r="48" spans="1:23" ht="25.5" customHeight="1">
      <c r="A48" s="183" t="s">
        <v>168</v>
      </c>
      <c r="B48" s="184"/>
      <c r="C48" s="184"/>
      <c r="D48" s="184"/>
      <c r="E48" s="184"/>
      <c r="F48" s="184"/>
      <c r="G48" s="110">
        <f t="shared" ref="G48:L48" si="10">G49+G55</f>
        <v>178221.28000000003</v>
      </c>
      <c r="H48" s="110">
        <f t="shared" si="10"/>
        <v>169489.72000000003</v>
      </c>
      <c r="I48" s="110">
        <f t="shared" si="10"/>
        <v>0</v>
      </c>
      <c r="J48" s="110">
        <f t="shared" si="10"/>
        <v>0</v>
      </c>
      <c r="K48" s="110">
        <f t="shared" si="10"/>
        <v>169489.72000000003</v>
      </c>
      <c r="L48" s="110">
        <f t="shared" si="10"/>
        <v>0</v>
      </c>
      <c r="M48" s="111">
        <f t="shared" si="4"/>
        <v>0.95100719734478401</v>
      </c>
      <c r="N48" s="162" t="s">
        <v>169</v>
      </c>
      <c r="O48" s="185"/>
      <c r="P48" s="185"/>
      <c r="Q48" s="185"/>
      <c r="R48" s="186">
        <f>SUM(R9:R10,S11:S15,R16,S17:S18)</f>
        <v>8.7373974640640437</v>
      </c>
      <c r="S48" s="187"/>
      <c r="T48" s="186" t="s">
        <v>45</v>
      </c>
      <c r="U48" s="187"/>
      <c r="V48" s="188" t="s">
        <v>45</v>
      </c>
      <c r="W48" s="188"/>
    </row>
    <row r="49" spans="1:23" ht="60.75" customHeight="1">
      <c r="A49" s="189" t="s">
        <v>170</v>
      </c>
      <c r="B49" s="180"/>
      <c r="C49" s="180"/>
      <c r="D49" s="180"/>
      <c r="E49" s="180"/>
      <c r="F49" s="180"/>
      <c r="G49" s="112">
        <f t="shared" ref="G49:L49" si="11">SUM(G51:G54)</f>
        <v>178221.28000000003</v>
      </c>
      <c r="H49" s="112">
        <f t="shared" si="11"/>
        <v>169489.72000000003</v>
      </c>
      <c r="I49" s="112">
        <f t="shared" si="11"/>
        <v>0</v>
      </c>
      <c r="J49" s="112">
        <f t="shared" si="11"/>
        <v>0</v>
      </c>
      <c r="K49" s="112">
        <f t="shared" si="11"/>
        <v>169489.72000000003</v>
      </c>
      <c r="L49" s="112">
        <f t="shared" si="11"/>
        <v>0</v>
      </c>
      <c r="M49" s="113" t="s">
        <v>45</v>
      </c>
      <c r="N49" s="162" t="s">
        <v>171</v>
      </c>
      <c r="O49" s="162"/>
      <c r="P49" s="162"/>
      <c r="Q49" s="162"/>
      <c r="R49" s="190">
        <v>10</v>
      </c>
      <c r="S49" s="190"/>
      <c r="T49" s="186" t="s">
        <v>45</v>
      </c>
      <c r="U49" s="186"/>
      <c r="V49" s="188" t="s">
        <v>45</v>
      </c>
      <c r="W49" s="188"/>
    </row>
    <row r="50" spans="1:23" ht="18" customHeight="1">
      <c r="A50" s="189" t="s">
        <v>172</v>
      </c>
      <c r="B50" s="180"/>
      <c r="C50" s="180"/>
      <c r="D50" s="180"/>
      <c r="E50" s="180"/>
      <c r="F50" s="180"/>
      <c r="G50" s="112"/>
      <c r="H50" s="112"/>
      <c r="I50" s="112"/>
      <c r="J50" s="112"/>
      <c r="K50" s="114"/>
      <c r="L50" s="114"/>
      <c r="M50" s="113" t="s">
        <v>45</v>
      </c>
      <c r="N50" s="191" t="s">
        <v>173</v>
      </c>
      <c r="O50" s="191"/>
      <c r="P50" s="191"/>
      <c r="Q50" s="191"/>
      <c r="R50" s="192">
        <f>R48/R49</f>
        <v>0.87373974640640439</v>
      </c>
      <c r="S50" s="193"/>
      <c r="T50" s="186" t="s">
        <v>45</v>
      </c>
      <c r="U50" s="186"/>
      <c r="V50" s="188" t="s">
        <v>45</v>
      </c>
      <c r="W50" s="188"/>
    </row>
    <row r="51" spans="1:23" ht="30" customHeight="1">
      <c r="A51" s="198" t="s">
        <v>174</v>
      </c>
      <c r="B51" s="180"/>
      <c r="C51" s="180"/>
      <c r="D51" s="180"/>
      <c r="E51" s="180"/>
      <c r="F51" s="180"/>
      <c r="G51" s="112">
        <f>SUM(G33:G34,G38:G45)</f>
        <v>178221.28000000003</v>
      </c>
      <c r="H51" s="112">
        <f t="shared" ref="H51:L51" si="12">SUM(H33:H34,H38:H45)</f>
        <v>169489.72000000003</v>
      </c>
      <c r="I51" s="112">
        <f t="shared" si="12"/>
        <v>0</v>
      </c>
      <c r="J51" s="112">
        <f t="shared" si="12"/>
        <v>0</v>
      </c>
      <c r="K51" s="112">
        <f t="shared" si="12"/>
        <v>169489.72000000003</v>
      </c>
      <c r="L51" s="112">
        <f t="shared" si="12"/>
        <v>0</v>
      </c>
      <c r="M51" s="113" t="s">
        <v>45</v>
      </c>
      <c r="N51" s="191"/>
      <c r="O51" s="191"/>
      <c r="P51" s="191"/>
      <c r="Q51" s="191"/>
      <c r="R51" s="194"/>
      <c r="S51" s="195"/>
      <c r="T51" s="186"/>
      <c r="U51" s="186"/>
      <c r="V51" s="188"/>
      <c r="W51" s="188"/>
    </row>
    <row r="52" spans="1:23" ht="15.75" customHeight="1">
      <c r="A52" s="198" t="s">
        <v>175</v>
      </c>
      <c r="B52" s="180"/>
      <c r="C52" s="180"/>
      <c r="D52" s="180"/>
      <c r="E52" s="180"/>
      <c r="F52" s="180"/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3" t="s">
        <v>45</v>
      </c>
      <c r="N52" s="191"/>
      <c r="O52" s="191"/>
      <c r="P52" s="191"/>
      <c r="Q52" s="191"/>
      <c r="R52" s="196"/>
      <c r="S52" s="197"/>
      <c r="T52" s="186"/>
      <c r="U52" s="186"/>
      <c r="V52" s="188"/>
      <c r="W52" s="188"/>
    </row>
    <row r="53" spans="1:23" ht="21" customHeight="1">
      <c r="A53" s="198" t="s">
        <v>176</v>
      </c>
      <c r="B53" s="180"/>
      <c r="C53" s="180"/>
      <c r="D53" s="180"/>
      <c r="E53" s="180"/>
      <c r="F53" s="180"/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3" t="s">
        <v>45</v>
      </c>
      <c r="N53" s="199" t="s">
        <v>177</v>
      </c>
      <c r="O53" s="199"/>
      <c r="P53" s="199"/>
      <c r="Q53" s="199"/>
      <c r="R53" s="200" t="s">
        <v>45</v>
      </c>
      <c r="S53" s="200"/>
      <c r="T53" s="200">
        <f>SUM(T20:T23,U24,T25,T26:T29,T30:T31,U34:U35,U36,T39:T43,T44:T46)</f>
        <v>21.453701030927835</v>
      </c>
      <c r="U53" s="200"/>
      <c r="V53" s="201" t="s">
        <v>45</v>
      </c>
      <c r="W53" s="201"/>
    </row>
    <row r="54" spans="1:23" ht="35.25" customHeight="1">
      <c r="A54" s="198" t="s">
        <v>178</v>
      </c>
      <c r="B54" s="180"/>
      <c r="C54" s="180"/>
      <c r="D54" s="180"/>
      <c r="E54" s="180"/>
      <c r="F54" s="180"/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3" t="s">
        <v>45</v>
      </c>
      <c r="N54" s="199" t="s">
        <v>179</v>
      </c>
      <c r="O54" s="199"/>
      <c r="P54" s="199"/>
      <c r="Q54" s="199"/>
      <c r="R54" s="200" t="s">
        <v>45</v>
      </c>
      <c r="S54" s="200"/>
      <c r="T54" s="202">
        <v>23</v>
      </c>
      <c r="U54" s="202"/>
      <c r="V54" s="201" t="s">
        <v>45</v>
      </c>
      <c r="W54" s="201"/>
    </row>
    <row r="55" spans="1:23" ht="15.75" customHeight="1">
      <c r="A55" s="189" t="s">
        <v>180</v>
      </c>
      <c r="B55" s="180"/>
      <c r="C55" s="180"/>
      <c r="D55" s="180"/>
      <c r="E55" s="180"/>
      <c r="F55" s="180"/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3" t="s">
        <v>45</v>
      </c>
      <c r="N55" s="203" t="s">
        <v>181</v>
      </c>
      <c r="O55" s="203"/>
      <c r="P55" s="203"/>
      <c r="Q55" s="203"/>
      <c r="R55" s="204" t="s">
        <v>45</v>
      </c>
      <c r="S55" s="204"/>
      <c r="T55" s="205">
        <f>T53/T54</f>
        <v>0.93276961004034065</v>
      </c>
      <c r="U55" s="206"/>
      <c r="V55" s="201" t="s">
        <v>45</v>
      </c>
      <c r="W55" s="201"/>
    </row>
    <row r="56" spans="1:23" ht="15.75" customHeight="1">
      <c r="A56" s="182"/>
      <c r="B56" s="182"/>
      <c r="C56" s="182"/>
      <c r="D56" s="182"/>
      <c r="E56" s="182"/>
      <c r="F56" s="182"/>
      <c r="G56" s="112"/>
      <c r="H56" s="112"/>
      <c r="I56" s="112"/>
      <c r="J56" s="112"/>
      <c r="K56" s="114"/>
      <c r="L56" s="114"/>
      <c r="M56" s="113"/>
      <c r="N56" s="203"/>
      <c r="O56" s="203"/>
      <c r="P56" s="203"/>
      <c r="Q56" s="203"/>
      <c r="R56" s="204"/>
      <c r="S56" s="204"/>
      <c r="T56" s="207"/>
      <c r="U56" s="208"/>
      <c r="V56" s="201"/>
      <c r="W56" s="201"/>
    </row>
    <row r="57" spans="1:23" ht="15.75" customHeight="1">
      <c r="A57" s="182"/>
      <c r="B57" s="182"/>
      <c r="C57" s="182"/>
      <c r="D57" s="182"/>
      <c r="E57" s="182"/>
      <c r="F57" s="182"/>
      <c r="G57" s="112"/>
      <c r="H57" s="112"/>
      <c r="I57" s="112"/>
      <c r="J57" s="112"/>
      <c r="K57" s="114"/>
      <c r="L57" s="114"/>
      <c r="M57" s="113"/>
      <c r="N57" s="203"/>
      <c r="O57" s="203"/>
      <c r="P57" s="203"/>
      <c r="Q57" s="203"/>
      <c r="R57" s="204"/>
      <c r="S57" s="204"/>
      <c r="T57" s="209"/>
      <c r="U57" s="210"/>
      <c r="V57" s="201"/>
      <c r="W57" s="201"/>
    </row>
    <row r="58" spans="1:23" ht="31.5" customHeight="1">
      <c r="A58" s="211"/>
      <c r="B58" s="180"/>
      <c r="C58" s="180"/>
      <c r="D58" s="180"/>
      <c r="E58" s="180"/>
      <c r="F58" s="180"/>
      <c r="G58" s="112"/>
      <c r="H58" s="112"/>
      <c r="I58" s="112"/>
      <c r="J58" s="112"/>
      <c r="K58" s="115"/>
      <c r="L58" s="115"/>
      <c r="M58" s="116"/>
      <c r="N58" s="212" t="s">
        <v>182</v>
      </c>
      <c r="O58" s="213"/>
      <c r="P58" s="213"/>
      <c r="Q58" s="213"/>
      <c r="R58" s="214">
        <f>0.5*R50+0.3*T55+0.2*M48</f>
        <v>0.90690219568426123</v>
      </c>
      <c r="S58" s="215"/>
      <c r="T58" s="215"/>
      <c r="U58" s="215"/>
      <c r="V58" s="216" t="s">
        <v>45</v>
      </c>
      <c r="W58" s="216"/>
    </row>
    <row r="59" spans="1:23" ht="23.25" customHeight="1">
      <c r="A59" s="211"/>
      <c r="B59" s="211"/>
      <c r="C59" s="211"/>
      <c r="D59" s="211"/>
      <c r="E59" s="211"/>
      <c r="F59" s="211"/>
      <c r="G59" s="117"/>
      <c r="H59" s="117"/>
      <c r="I59" s="117"/>
      <c r="J59" s="117"/>
      <c r="K59" s="117"/>
      <c r="L59" s="117"/>
      <c r="M59" s="117"/>
      <c r="N59" s="212" t="s">
        <v>183</v>
      </c>
      <c r="O59" s="212"/>
      <c r="P59" s="212"/>
      <c r="Q59" s="212"/>
      <c r="R59" s="217" t="str">
        <f>IF(R58&gt;=0.95,"Высокая эффективность",IF(AND(R58&lt;0.95,R58&gt;=0.8),"Средняя эффективность",IF(AND(R58&lt;0.8,R58&gt;=0.7),"Эффективность удовлетворительная",IF(R58&lt;0.7,"Эффективность неудовлетворительная",""))))</f>
        <v>Средняя эффективность</v>
      </c>
      <c r="S59" s="217"/>
      <c r="T59" s="217"/>
      <c r="U59" s="217"/>
      <c r="V59" s="216" t="s">
        <v>45</v>
      </c>
      <c r="W59" s="216"/>
    </row>
    <row r="60" spans="1:23" ht="17.25" customHeight="1">
      <c r="A60" s="118"/>
      <c r="B60" s="119"/>
      <c r="C60" s="118"/>
      <c r="D60" s="120"/>
      <c r="E60" s="120"/>
      <c r="F60" s="121"/>
      <c r="G60" s="122"/>
      <c r="H60" s="122"/>
      <c r="I60" s="122"/>
      <c r="J60" s="122"/>
      <c r="K60" s="122"/>
      <c r="L60" s="122"/>
      <c r="M60" s="122"/>
      <c r="N60" s="120"/>
      <c r="O60" s="120"/>
      <c r="P60" s="120"/>
      <c r="Q60" s="120"/>
      <c r="R60" s="120"/>
      <c r="S60" s="120"/>
      <c r="T60" s="120"/>
      <c r="U60" s="120"/>
      <c r="V60" s="120"/>
    </row>
    <row r="61" spans="1:23" ht="15.75" customHeight="1">
      <c r="A61" s="118"/>
      <c r="B61" s="119"/>
      <c r="C61" s="118"/>
      <c r="D61" s="120"/>
      <c r="E61" s="120"/>
      <c r="F61" s="121"/>
      <c r="G61" s="122"/>
      <c r="H61" s="122"/>
      <c r="I61" s="122"/>
      <c r="J61" s="122"/>
      <c r="K61" s="122"/>
      <c r="L61" s="122"/>
      <c r="M61" s="122"/>
      <c r="N61" s="120"/>
      <c r="O61" s="120"/>
      <c r="P61" s="120"/>
      <c r="Q61" s="120"/>
      <c r="R61" s="120"/>
      <c r="S61" s="120"/>
      <c r="T61" s="120"/>
      <c r="U61" s="120"/>
      <c r="V61" s="120"/>
    </row>
    <row r="62" spans="1:23" ht="15.75" customHeight="1">
      <c r="A62" s="118"/>
      <c r="B62" s="119"/>
      <c r="C62" s="118"/>
      <c r="D62" s="120"/>
      <c r="E62" s="120"/>
      <c r="F62" s="121"/>
      <c r="G62" s="122"/>
      <c r="H62" s="122"/>
      <c r="I62" s="122"/>
      <c r="J62" s="122"/>
      <c r="K62" s="122"/>
      <c r="L62" s="122"/>
      <c r="M62" s="122"/>
      <c r="N62" s="120"/>
      <c r="O62" s="120"/>
      <c r="P62" s="120"/>
      <c r="Q62" s="120"/>
      <c r="R62" s="120"/>
      <c r="S62" s="120"/>
      <c r="T62" s="120"/>
      <c r="U62" s="120"/>
      <c r="V62" s="120"/>
    </row>
    <row r="63" spans="1:23" ht="15.75" customHeight="1">
      <c r="A63" s="118"/>
      <c r="B63" s="119"/>
      <c r="C63" s="118"/>
      <c r="D63" s="120"/>
      <c r="E63" s="120"/>
      <c r="F63" s="121"/>
      <c r="G63" s="122"/>
      <c r="H63" s="122"/>
      <c r="I63" s="122"/>
      <c r="J63" s="122"/>
      <c r="K63" s="122"/>
      <c r="L63" s="122"/>
      <c r="M63" s="122"/>
      <c r="N63" s="120"/>
      <c r="O63" s="120"/>
      <c r="P63" s="120"/>
      <c r="Q63" s="120"/>
      <c r="R63" s="120"/>
      <c r="S63" s="120"/>
      <c r="T63" s="120"/>
      <c r="U63" s="120"/>
      <c r="V63" s="120"/>
    </row>
    <row r="64" spans="1:23" ht="15.75" customHeight="1">
      <c r="A64" s="118"/>
      <c r="B64" s="119"/>
      <c r="C64" s="118"/>
      <c r="D64" s="120"/>
      <c r="E64" s="120"/>
      <c r="F64" s="121"/>
      <c r="G64" s="122"/>
      <c r="H64" s="122"/>
      <c r="I64" s="122"/>
      <c r="J64" s="122"/>
      <c r="K64" s="122"/>
      <c r="L64" s="122"/>
      <c r="M64" s="122"/>
      <c r="N64" s="120"/>
      <c r="O64" s="120"/>
      <c r="P64" s="120"/>
      <c r="Q64" s="120"/>
      <c r="R64" s="120"/>
      <c r="S64" s="120"/>
      <c r="T64" s="120"/>
      <c r="U64" s="120"/>
      <c r="V64" s="120"/>
    </row>
    <row r="65" spans="2:19" ht="15.75" customHeight="1">
      <c r="B65" s="123"/>
      <c r="G65" s="124"/>
      <c r="H65" s="124"/>
      <c r="I65" s="124"/>
      <c r="J65" s="124"/>
      <c r="K65" s="124"/>
      <c r="L65" s="124"/>
      <c r="M65" s="124"/>
      <c r="P65" s="125"/>
      <c r="Q65" s="125"/>
      <c r="R65" s="125"/>
      <c r="S65" s="125"/>
    </row>
    <row r="66" spans="2:19" ht="15.75" customHeight="1">
      <c r="B66" s="123"/>
      <c r="G66" s="124"/>
      <c r="H66" s="124"/>
      <c r="I66" s="124"/>
      <c r="J66" s="124"/>
      <c r="K66" s="124"/>
      <c r="L66" s="124"/>
      <c r="M66" s="124"/>
      <c r="P66" s="125"/>
      <c r="Q66" s="125"/>
      <c r="R66" s="125"/>
      <c r="S66" s="125"/>
    </row>
    <row r="67" spans="2:19" ht="15.75" customHeight="1">
      <c r="B67" s="123"/>
      <c r="G67" s="124"/>
      <c r="H67" s="124"/>
      <c r="I67" s="124"/>
      <c r="J67" s="124"/>
      <c r="K67" s="124"/>
      <c r="L67" s="124"/>
      <c r="M67" s="124"/>
      <c r="P67" s="125"/>
      <c r="Q67" s="125"/>
      <c r="R67" s="125"/>
      <c r="S67" s="125"/>
    </row>
    <row r="68" spans="2:19" ht="15.75" customHeight="1">
      <c r="B68" s="123"/>
      <c r="G68" s="124"/>
      <c r="H68" s="124"/>
      <c r="I68" s="124"/>
      <c r="J68" s="124"/>
      <c r="K68" s="124"/>
      <c r="L68" s="124"/>
      <c r="M68" s="124"/>
      <c r="P68" s="125"/>
      <c r="Q68" s="125"/>
      <c r="R68" s="125"/>
      <c r="S68" s="126"/>
    </row>
    <row r="69" spans="2:19" ht="15.75" customHeight="1">
      <c r="B69" s="123"/>
      <c r="G69" s="124"/>
      <c r="H69" s="124"/>
      <c r="I69" s="124"/>
      <c r="J69" s="124"/>
      <c r="K69" s="124"/>
      <c r="L69" s="124"/>
      <c r="M69" s="124"/>
      <c r="P69" s="125"/>
      <c r="Q69" s="125"/>
      <c r="R69" s="125"/>
      <c r="S69" s="125"/>
    </row>
    <row r="70" spans="2:19" ht="15.75" customHeight="1">
      <c r="B70" s="123"/>
      <c r="G70" s="124"/>
      <c r="H70" s="124"/>
      <c r="I70" s="124"/>
      <c r="J70" s="124"/>
      <c r="K70" s="124"/>
      <c r="L70" s="124"/>
      <c r="M70" s="124"/>
      <c r="P70" s="125"/>
      <c r="Q70" s="125"/>
      <c r="R70" s="125"/>
      <c r="S70" s="125"/>
    </row>
    <row r="71" spans="2:19" ht="15.75" customHeight="1">
      <c r="B71" s="123"/>
      <c r="G71" s="124"/>
      <c r="H71" s="124"/>
      <c r="I71" s="124"/>
      <c r="J71" s="124"/>
      <c r="K71" s="124"/>
      <c r="L71" s="124"/>
      <c r="M71" s="124"/>
      <c r="P71" s="125"/>
      <c r="Q71" s="125"/>
      <c r="R71" s="125"/>
      <c r="S71" s="125"/>
    </row>
    <row r="72" spans="2:19" ht="15.75" customHeight="1">
      <c r="B72" s="123"/>
      <c r="G72" s="124"/>
      <c r="H72" s="124"/>
      <c r="I72" s="124"/>
      <c r="J72" s="124"/>
      <c r="K72" s="124"/>
      <c r="L72" s="124"/>
      <c r="M72" s="124"/>
      <c r="P72" s="125"/>
      <c r="Q72" s="125"/>
      <c r="R72" s="125"/>
      <c r="S72" s="125"/>
    </row>
    <row r="73" spans="2:19" ht="15.75" customHeight="1">
      <c r="B73" s="123"/>
      <c r="G73" s="124"/>
      <c r="H73" s="124"/>
      <c r="I73" s="124"/>
      <c r="J73" s="124"/>
      <c r="K73" s="124"/>
      <c r="L73" s="124"/>
      <c r="M73" s="124"/>
      <c r="P73" s="125"/>
      <c r="Q73" s="125"/>
      <c r="R73" s="125"/>
      <c r="S73" s="125"/>
    </row>
    <row r="74" spans="2:19" ht="15.75" customHeight="1">
      <c r="B74" s="123"/>
      <c r="G74" s="124"/>
      <c r="H74" s="124"/>
      <c r="I74" s="124"/>
      <c r="J74" s="124"/>
      <c r="K74" s="124"/>
      <c r="L74" s="124"/>
      <c r="M74" s="124"/>
      <c r="P74" s="125"/>
      <c r="Q74" s="125"/>
      <c r="R74" s="125"/>
      <c r="S74" s="125"/>
    </row>
    <row r="75" spans="2:19" ht="15.75" customHeight="1">
      <c r="B75" s="123"/>
      <c r="G75" s="124"/>
      <c r="H75" s="124"/>
      <c r="I75" s="124"/>
      <c r="J75" s="124"/>
      <c r="K75" s="124"/>
      <c r="L75" s="124"/>
      <c r="M75" s="124"/>
      <c r="P75" s="125"/>
      <c r="Q75" s="125"/>
      <c r="R75" s="125"/>
      <c r="S75" s="125"/>
    </row>
    <row r="76" spans="2:19" ht="15.75" customHeight="1">
      <c r="B76" s="123"/>
      <c r="G76" s="124"/>
      <c r="H76" s="124"/>
      <c r="I76" s="124"/>
      <c r="J76" s="124"/>
      <c r="K76" s="124"/>
      <c r="L76" s="124"/>
      <c r="M76" s="124"/>
      <c r="P76" s="125"/>
      <c r="Q76" s="125"/>
      <c r="R76" s="125"/>
      <c r="S76" s="125"/>
    </row>
    <row r="77" spans="2:19" ht="15.75" customHeight="1">
      <c r="B77" s="123"/>
      <c r="G77" s="124"/>
      <c r="H77" s="124"/>
      <c r="I77" s="124"/>
      <c r="J77" s="124"/>
      <c r="K77" s="124"/>
      <c r="L77" s="124"/>
      <c r="M77" s="124"/>
      <c r="P77" s="125"/>
      <c r="Q77" s="125"/>
      <c r="R77" s="125"/>
      <c r="S77" s="125"/>
    </row>
    <row r="78" spans="2:19" ht="15.75" customHeight="1">
      <c r="B78" s="123"/>
      <c r="G78" s="124"/>
      <c r="H78" s="124"/>
      <c r="I78" s="124"/>
      <c r="J78" s="124"/>
      <c r="K78" s="124"/>
      <c r="L78" s="124"/>
      <c r="M78" s="124"/>
      <c r="P78" s="125"/>
      <c r="Q78" s="125"/>
      <c r="R78" s="125"/>
      <c r="S78" s="125"/>
    </row>
    <row r="79" spans="2:19" ht="15.75" customHeight="1">
      <c r="B79" s="123"/>
      <c r="G79" s="124"/>
      <c r="H79" s="124"/>
      <c r="I79" s="124"/>
      <c r="J79" s="124"/>
      <c r="K79" s="124"/>
      <c r="L79" s="124"/>
      <c r="M79" s="124"/>
      <c r="P79" s="125"/>
      <c r="Q79" s="125"/>
      <c r="R79" s="125"/>
      <c r="S79" s="125"/>
    </row>
    <row r="80" spans="2:19" ht="15.75" customHeight="1">
      <c r="B80" s="123"/>
      <c r="G80" s="124"/>
      <c r="H80" s="124"/>
      <c r="I80" s="124"/>
      <c r="J80" s="124"/>
      <c r="K80" s="124"/>
      <c r="L80" s="124"/>
      <c r="M80" s="124"/>
      <c r="P80" s="125"/>
      <c r="Q80" s="125"/>
      <c r="R80" s="125"/>
      <c r="S80" s="125"/>
    </row>
    <row r="81" spans="2:19" ht="15.75" customHeight="1">
      <c r="B81" s="123"/>
      <c r="G81" s="124"/>
      <c r="H81" s="124"/>
      <c r="I81" s="124"/>
      <c r="J81" s="124"/>
      <c r="K81" s="124"/>
      <c r="L81" s="124"/>
      <c r="M81" s="124"/>
      <c r="P81" s="125"/>
      <c r="Q81" s="125"/>
      <c r="R81" s="125"/>
      <c r="S81" s="125"/>
    </row>
    <row r="82" spans="2:19" ht="15.75" customHeight="1">
      <c r="B82" s="123"/>
      <c r="G82" s="124"/>
      <c r="H82" s="124"/>
      <c r="I82" s="124"/>
      <c r="J82" s="124"/>
      <c r="K82" s="124"/>
      <c r="L82" s="124"/>
      <c r="M82" s="124"/>
      <c r="P82" s="125"/>
      <c r="Q82" s="125"/>
      <c r="R82" s="125"/>
      <c r="S82" s="125"/>
    </row>
    <row r="83" spans="2:19" ht="15.75" customHeight="1">
      <c r="B83" s="123"/>
      <c r="G83" s="124"/>
      <c r="H83" s="124"/>
      <c r="I83" s="124"/>
      <c r="J83" s="124"/>
      <c r="K83" s="124"/>
      <c r="L83" s="124"/>
      <c r="M83" s="124"/>
      <c r="P83" s="125"/>
      <c r="Q83" s="125"/>
      <c r="R83" s="125"/>
      <c r="S83" s="125"/>
    </row>
    <row r="84" spans="2:19" ht="15.75" customHeight="1">
      <c r="B84" s="123"/>
      <c r="G84" s="124"/>
      <c r="H84" s="124"/>
      <c r="I84" s="124"/>
      <c r="J84" s="124"/>
      <c r="K84" s="124"/>
      <c r="L84" s="124"/>
      <c r="M84" s="124"/>
      <c r="P84" s="125"/>
      <c r="Q84" s="125"/>
      <c r="R84" s="125"/>
      <c r="S84" s="125"/>
    </row>
    <row r="85" spans="2:19" ht="15.75" customHeight="1">
      <c r="B85" s="123"/>
      <c r="G85" s="124"/>
      <c r="H85" s="124"/>
      <c r="I85" s="124"/>
      <c r="J85" s="124"/>
      <c r="K85" s="124"/>
      <c r="L85" s="124"/>
      <c r="M85" s="124"/>
      <c r="P85" s="125"/>
      <c r="Q85" s="125"/>
      <c r="R85" s="125"/>
      <c r="S85" s="125"/>
    </row>
    <row r="86" spans="2:19" ht="15.75" customHeight="1">
      <c r="B86" s="123"/>
      <c r="G86" s="124"/>
      <c r="H86" s="124"/>
      <c r="I86" s="124"/>
      <c r="J86" s="124"/>
      <c r="K86" s="124"/>
      <c r="L86" s="124"/>
      <c r="M86" s="124"/>
      <c r="P86" s="125"/>
      <c r="Q86" s="125"/>
      <c r="R86" s="125"/>
      <c r="S86" s="125"/>
    </row>
    <row r="87" spans="2:19" ht="15.75" customHeight="1">
      <c r="B87" s="123"/>
      <c r="G87" s="124"/>
      <c r="H87" s="124"/>
      <c r="I87" s="124"/>
      <c r="J87" s="124"/>
      <c r="K87" s="124"/>
      <c r="L87" s="124"/>
      <c r="M87" s="124"/>
      <c r="P87" s="125"/>
      <c r="Q87" s="125"/>
      <c r="R87" s="125"/>
      <c r="S87" s="125"/>
    </row>
    <row r="88" spans="2:19" ht="15.75" customHeight="1">
      <c r="B88" s="123"/>
      <c r="G88" s="124"/>
      <c r="H88" s="124"/>
      <c r="I88" s="124"/>
      <c r="J88" s="124"/>
      <c r="K88" s="124"/>
      <c r="L88" s="124"/>
      <c r="M88" s="124"/>
      <c r="P88" s="125"/>
      <c r="Q88" s="125"/>
      <c r="R88" s="125"/>
      <c r="S88" s="125"/>
    </row>
    <row r="89" spans="2:19" ht="15.75" customHeight="1">
      <c r="B89" s="123"/>
      <c r="G89" s="124"/>
      <c r="H89" s="124"/>
      <c r="I89" s="124"/>
      <c r="J89" s="124"/>
      <c r="K89" s="124"/>
      <c r="L89" s="124"/>
      <c r="M89" s="124"/>
      <c r="P89" s="125"/>
      <c r="Q89" s="125"/>
      <c r="R89" s="125"/>
      <c r="S89" s="125"/>
    </row>
    <row r="90" spans="2:19" ht="15.75" customHeight="1">
      <c r="B90" s="123"/>
      <c r="G90" s="124"/>
      <c r="H90" s="124"/>
      <c r="I90" s="124"/>
      <c r="J90" s="124"/>
      <c r="K90" s="124"/>
      <c r="L90" s="124"/>
      <c r="M90" s="124"/>
      <c r="P90" s="125"/>
      <c r="Q90" s="125"/>
      <c r="R90" s="125"/>
      <c r="S90" s="125"/>
    </row>
    <row r="91" spans="2:19" ht="15.75" customHeight="1">
      <c r="B91" s="123"/>
      <c r="G91" s="124"/>
      <c r="H91" s="124"/>
      <c r="I91" s="124"/>
      <c r="J91" s="124"/>
      <c r="K91" s="124"/>
      <c r="L91" s="124"/>
      <c r="M91" s="124"/>
      <c r="P91" s="125"/>
      <c r="Q91" s="125"/>
      <c r="R91" s="125"/>
      <c r="S91" s="125"/>
    </row>
    <row r="92" spans="2:19" ht="15.75" customHeight="1">
      <c r="B92" s="123"/>
      <c r="G92" s="124"/>
      <c r="H92" s="124"/>
      <c r="I92" s="124"/>
      <c r="J92" s="124"/>
      <c r="K92" s="124"/>
      <c r="L92" s="124"/>
      <c r="M92" s="124"/>
      <c r="P92" s="125"/>
      <c r="Q92" s="125"/>
      <c r="R92" s="125"/>
      <c r="S92" s="125"/>
    </row>
    <row r="93" spans="2:19" ht="15.75" customHeight="1">
      <c r="B93" s="123"/>
      <c r="G93" s="124"/>
      <c r="H93" s="124"/>
      <c r="I93" s="124"/>
      <c r="J93" s="124"/>
      <c r="K93" s="124"/>
      <c r="L93" s="124"/>
      <c r="M93" s="124"/>
      <c r="P93" s="125"/>
      <c r="Q93" s="125"/>
      <c r="R93" s="125"/>
      <c r="S93" s="125"/>
    </row>
    <row r="94" spans="2:19" ht="15.75" customHeight="1">
      <c r="B94" s="123"/>
      <c r="G94" s="124"/>
      <c r="H94" s="124"/>
      <c r="I94" s="124"/>
      <c r="J94" s="124"/>
      <c r="K94" s="124"/>
      <c r="L94" s="124"/>
      <c r="M94" s="124"/>
      <c r="P94" s="125"/>
      <c r="Q94" s="125"/>
      <c r="R94" s="125"/>
      <c r="S94" s="125"/>
    </row>
    <row r="95" spans="2:19" ht="15.75" customHeight="1">
      <c r="B95" s="123"/>
      <c r="G95" s="124"/>
      <c r="H95" s="124"/>
      <c r="I95" s="124"/>
      <c r="J95" s="124"/>
      <c r="K95" s="124"/>
      <c r="L95" s="124"/>
      <c r="M95" s="124"/>
      <c r="P95" s="125"/>
      <c r="Q95" s="125"/>
      <c r="R95" s="125"/>
      <c r="S95" s="125"/>
    </row>
    <row r="96" spans="2:19" ht="15.75" customHeight="1">
      <c r="B96" s="123"/>
      <c r="G96" s="124"/>
      <c r="H96" s="124"/>
      <c r="I96" s="124"/>
      <c r="J96" s="124"/>
      <c r="K96" s="124"/>
      <c r="L96" s="124"/>
      <c r="M96" s="124"/>
      <c r="P96" s="125"/>
      <c r="Q96" s="125"/>
      <c r="R96" s="125"/>
      <c r="S96" s="125"/>
    </row>
    <row r="97" spans="2:19" ht="15.75" customHeight="1">
      <c r="B97" s="123"/>
      <c r="G97" s="124"/>
      <c r="H97" s="124"/>
      <c r="I97" s="124"/>
      <c r="J97" s="124"/>
      <c r="K97" s="124"/>
      <c r="L97" s="124"/>
      <c r="M97" s="124"/>
      <c r="P97" s="125"/>
      <c r="Q97" s="125"/>
      <c r="R97" s="125"/>
      <c r="S97" s="125"/>
    </row>
    <row r="98" spans="2:19" ht="15.75" customHeight="1">
      <c r="B98" s="123"/>
      <c r="G98" s="124"/>
      <c r="H98" s="124"/>
      <c r="I98" s="124"/>
      <c r="J98" s="124"/>
      <c r="K98" s="124"/>
      <c r="L98" s="124"/>
      <c r="M98" s="124"/>
      <c r="P98" s="125"/>
      <c r="Q98" s="125"/>
      <c r="R98" s="125"/>
      <c r="S98" s="125"/>
    </row>
    <row r="99" spans="2:19" ht="15.75" customHeight="1">
      <c r="B99" s="123"/>
      <c r="G99" s="124"/>
      <c r="H99" s="124"/>
      <c r="I99" s="124"/>
      <c r="J99" s="124"/>
      <c r="K99" s="124"/>
      <c r="L99" s="124"/>
      <c r="M99" s="124"/>
      <c r="P99" s="125"/>
      <c r="Q99" s="125"/>
      <c r="R99" s="125"/>
      <c r="S99" s="125"/>
    </row>
    <row r="100" spans="2:19" ht="15.75" customHeight="1">
      <c r="B100" s="123"/>
      <c r="G100" s="124"/>
      <c r="H100" s="124"/>
      <c r="I100" s="124"/>
      <c r="J100" s="124"/>
      <c r="K100" s="124"/>
      <c r="L100" s="124"/>
      <c r="M100" s="124"/>
      <c r="P100" s="125"/>
      <c r="Q100" s="125"/>
      <c r="R100" s="125"/>
      <c r="S100" s="125"/>
    </row>
    <row r="101" spans="2:19" ht="15.75" customHeight="1">
      <c r="B101" s="123"/>
      <c r="G101" s="124"/>
      <c r="H101" s="124"/>
      <c r="I101" s="124"/>
      <c r="J101" s="124"/>
      <c r="K101" s="124"/>
      <c r="L101" s="124"/>
      <c r="M101" s="124"/>
      <c r="P101" s="125"/>
      <c r="Q101" s="125"/>
      <c r="R101" s="125"/>
      <c r="S101" s="125"/>
    </row>
    <row r="102" spans="2:19" ht="15.75" customHeight="1">
      <c r="B102" s="123"/>
      <c r="G102" s="124"/>
      <c r="H102" s="124"/>
      <c r="I102" s="124"/>
      <c r="J102" s="124"/>
      <c r="K102" s="124"/>
      <c r="L102" s="124"/>
      <c r="M102" s="124"/>
      <c r="P102" s="125"/>
      <c r="Q102" s="125"/>
      <c r="R102" s="125"/>
      <c r="S102" s="125"/>
    </row>
    <row r="103" spans="2:19" ht="15.75" customHeight="1">
      <c r="B103" s="123"/>
      <c r="G103" s="124"/>
      <c r="H103" s="124"/>
      <c r="I103" s="124"/>
      <c r="J103" s="124"/>
      <c r="K103" s="124"/>
      <c r="L103" s="124"/>
      <c r="M103" s="124"/>
      <c r="P103" s="125"/>
      <c r="Q103" s="125"/>
      <c r="R103" s="125"/>
      <c r="S103" s="125"/>
    </row>
    <row r="104" spans="2:19" ht="15.75" customHeight="1">
      <c r="B104" s="123"/>
      <c r="G104" s="124"/>
      <c r="H104" s="124"/>
      <c r="I104" s="124"/>
      <c r="J104" s="124"/>
      <c r="K104" s="124"/>
      <c r="L104" s="124"/>
      <c r="M104" s="124"/>
      <c r="P104" s="125"/>
      <c r="Q104" s="125"/>
      <c r="R104" s="125"/>
      <c r="S104" s="125"/>
    </row>
    <row r="105" spans="2:19" ht="15.75" customHeight="1">
      <c r="B105" s="123"/>
      <c r="G105" s="124"/>
      <c r="H105" s="124"/>
      <c r="I105" s="124"/>
      <c r="J105" s="124"/>
      <c r="K105" s="124"/>
      <c r="L105" s="124"/>
      <c r="M105" s="124"/>
      <c r="P105" s="125"/>
      <c r="Q105" s="125"/>
      <c r="R105" s="125"/>
      <c r="S105" s="125"/>
    </row>
    <row r="106" spans="2:19" ht="15.75" customHeight="1">
      <c r="B106" s="123"/>
      <c r="G106" s="124"/>
      <c r="H106" s="124"/>
      <c r="I106" s="124"/>
      <c r="J106" s="124"/>
      <c r="K106" s="124"/>
      <c r="L106" s="124"/>
      <c r="M106" s="124"/>
      <c r="P106" s="125"/>
      <c r="Q106" s="125"/>
      <c r="R106" s="125"/>
      <c r="S106" s="125"/>
    </row>
    <row r="107" spans="2:19" ht="15.75" customHeight="1">
      <c r="B107" s="123"/>
      <c r="G107" s="124"/>
      <c r="H107" s="124"/>
      <c r="I107" s="124"/>
      <c r="J107" s="124"/>
      <c r="K107" s="124"/>
      <c r="L107" s="124"/>
      <c r="M107" s="124"/>
      <c r="P107" s="125"/>
      <c r="Q107" s="125"/>
      <c r="R107" s="125"/>
      <c r="S107" s="125"/>
    </row>
    <row r="108" spans="2:19" ht="15.75" customHeight="1">
      <c r="B108" s="123"/>
      <c r="G108" s="124"/>
      <c r="H108" s="124"/>
      <c r="I108" s="124"/>
      <c r="J108" s="124"/>
      <c r="K108" s="124"/>
      <c r="L108" s="124"/>
      <c r="M108" s="124"/>
      <c r="P108" s="125"/>
      <c r="Q108" s="125"/>
      <c r="R108" s="125"/>
      <c r="S108" s="125"/>
    </row>
    <row r="109" spans="2:19" ht="15.75" customHeight="1">
      <c r="B109" s="123"/>
      <c r="G109" s="124"/>
      <c r="H109" s="124"/>
      <c r="I109" s="124"/>
      <c r="J109" s="124"/>
      <c r="K109" s="124"/>
      <c r="L109" s="124"/>
      <c r="M109" s="124"/>
      <c r="P109" s="125"/>
      <c r="Q109" s="125"/>
      <c r="R109" s="125"/>
      <c r="S109" s="125"/>
    </row>
    <row r="110" spans="2:19" ht="15.75" customHeight="1">
      <c r="B110" s="123"/>
      <c r="G110" s="124"/>
      <c r="H110" s="124"/>
      <c r="I110" s="124"/>
      <c r="J110" s="124"/>
      <c r="K110" s="124"/>
      <c r="L110" s="124"/>
      <c r="M110" s="124"/>
      <c r="P110" s="125"/>
      <c r="Q110" s="125"/>
      <c r="R110" s="125"/>
      <c r="S110" s="125"/>
    </row>
    <row r="111" spans="2:19" ht="15.75" customHeight="1">
      <c r="B111" s="123"/>
      <c r="G111" s="124"/>
      <c r="H111" s="124"/>
      <c r="I111" s="124"/>
      <c r="J111" s="124"/>
      <c r="K111" s="124"/>
      <c r="L111" s="124"/>
      <c r="M111" s="124"/>
      <c r="P111" s="125"/>
      <c r="Q111" s="125"/>
      <c r="R111" s="125"/>
      <c r="S111" s="125"/>
    </row>
    <row r="112" spans="2:19" ht="15.75" customHeight="1">
      <c r="B112" s="123"/>
      <c r="G112" s="124"/>
      <c r="H112" s="124"/>
      <c r="I112" s="124"/>
      <c r="J112" s="124"/>
      <c r="K112" s="124"/>
      <c r="L112" s="124"/>
      <c r="M112" s="124"/>
      <c r="P112" s="125"/>
      <c r="Q112" s="125"/>
      <c r="R112" s="125"/>
      <c r="S112" s="125"/>
    </row>
    <row r="113" spans="2:19" ht="15.75" customHeight="1">
      <c r="B113" s="123"/>
      <c r="G113" s="124"/>
      <c r="H113" s="124"/>
      <c r="I113" s="124"/>
      <c r="J113" s="124"/>
      <c r="K113" s="124"/>
      <c r="L113" s="124"/>
      <c r="M113" s="124"/>
      <c r="P113" s="125"/>
      <c r="Q113" s="125"/>
      <c r="R113" s="125"/>
      <c r="S113" s="125"/>
    </row>
    <row r="114" spans="2:19" ht="15.75" customHeight="1">
      <c r="B114" s="123"/>
      <c r="G114" s="124"/>
      <c r="H114" s="124"/>
      <c r="I114" s="124"/>
      <c r="J114" s="124"/>
      <c r="K114" s="124"/>
      <c r="L114" s="124"/>
      <c r="M114" s="124"/>
      <c r="P114" s="125"/>
      <c r="Q114" s="125"/>
      <c r="R114" s="125"/>
      <c r="S114" s="125"/>
    </row>
    <row r="115" spans="2:19" ht="15.75" customHeight="1">
      <c r="B115" s="123"/>
      <c r="G115" s="124"/>
      <c r="H115" s="124"/>
      <c r="I115" s="124"/>
      <c r="J115" s="124"/>
      <c r="K115" s="124"/>
      <c r="L115" s="124"/>
      <c r="M115" s="124"/>
      <c r="P115" s="125"/>
      <c r="Q115" s="125"/>
      <c r="R115" s="125"/>
      <c r="S115" s="125"/>
    </row>
    <row r="116" spans="2:19" ht="15.75" customHeight="1">
      <c r="B116" s="123"/>
      <c r="G116" s="124"/>
      <c r="H116" s="124"/>
      <c r="I116" s="124"/>
      <c r="J116" s="124"/>
      <c r="K116" s="124"/>
      <c r="L116" s="124"/>
      <c r="M116" s="124"/>
      <c r="P116" s="125"/>
      <c r="Q116" s="125"/>
      <c r="R116" s="125"/>
      <c r="S116" s="125"/>
    </row>
    <row r="117" spans="2:19" ht="15.75" customHeight="1">
      <c r="B117" s="123"/>
      <c r="G117" s="124"/>
      <c r="H117" s="124"/>
      <c r="I117" s="124"/>
      <c r="J117" s="124"/>
      <c r="K117" s="124"/>
      <c r="L117" s="124"/>
      <c r="M117" s="124"/>
      <c r="P117" s="125"/>
      <c r="Q117" s="125"/>
      <c r="R117" s="125"/>
      <c r="S117" s="125"/>
    </row>
    <row r="118" spans="2:19" ht="15.75" customHeight="1">
      <c r="B118" s="123"/>
      <c r="G118" s="124"/>
      <c r="H118" s="124"/>
      <c r="I118" s="124"/>
      <c r="J118" s="124"/>
      <c r="K118" s="124"/>
      <c r="L118" s="124"/>
      <c r="M118" s="124"/>
      <c r="P118" s="125"/>
      <c r="Q118" s="125"/>
      <c r="R118" s="125"/>
      <c r="S118" s="125"/>
    </row>
    <row r="119" spans="2:19" ht="15.75" customHeight="1">
      <c r="B119" s="123"/>
      <c r="G119" s="124"/>
      <c r="H119" s="124"/>
      <c r="I119" s="124"/>
      <c r="J119" s="124"/>
      <c r="K119" s="124"/>
      <c r="L119" s="124"/>
      <c r="M119" s="124"/>
      <c r="P119" s="125"/>
      <c r="Q119" s="125"/>
      <c r="R119" s="125"/>
      <c r="S119" s="125"/>
    </row>
    <row r="120" spans="2:19" ht="15.75" customHeight="1">
      <c r="B120" s="123"/>
      <c r="G120" s="124"/>
      <c r="H120" s="124"/>
      <c r="I120" s="124"/>
      <c r="J120" s="124"/>
      <c r="K120" s="124"/>
      <c r="L120" s="124"/>
      <c r="M120" s="124"/>
      <c r="P120" s="125"/>
      <c r="Q120" s="125"/>
      <c r="R120" s="125"/>
      <c r="S120" s="125"/>
    </row>
    <row r="121" spans="2:19" ht="15.75" customHeight="1">
      <c r="B121" s="123"/>
      <c r="G121" s="124"/>
      <c r="H121" s="124"/>
      <c r="I121" s="124"/>
      <c r="J121" s="124"/>
      <c r="K121" s="124"/>
      <c r="L121" s="124"/>
      <c r="M121" s="124"/>
      <c r="P121" s="125"/>
      <c r="Q121" s="125"/>
      <c r="R121" s="125"/>
      <c r="S121" s="125"/>
    </row>
    <row r="122" spans="2:19" ht="15.75" customHeight="1">
      <c r="B122" s="123"/>
      <c r="G122" s="124"/>
      <c r="H122" s="124"/>
      <c r="I122" s="124"/>
      <c r="J122" s="124"/>
      <c r="K122" s="124"/>
      <c r="L122" s="124"/>
      <c r="M122" s="124"/>
      <c r="P122" s="125"/>
      <c r="Q122" s="125"/>
      <c r="R122" s="125"/>
      <c r="S122" s="125"/>
    </row>
    <row r="123" spans="2:19" ht="15.75" customHeight="1">
      <c r="B123" s="123"/>
      <c r="G123" s="124"/>
      <c r="H123" s="124"/>
      <c r="I123" s="124"/>
      <c r="J123" s="124"/>
      <c r="K123" s="124"/>
      <c r="L123" s="124"/>
      <c r="M123" s="124"/>
      <c r="P123" s="125"/>
      <c r="Q123" s="125"/>
      <c r="R123" s="125"/>
      <c r="S123" s="125"/>
    </row>
    <row r="124" spans="2:19" ht="15.75" customHeight="1">
      <c r="B124" s="123"/>
      <c r="G124" s="124"/>
      <c r="H124" s="124"/>
      <c r="I124" s="124"/>
      <c r="J124" s="124"/>
      <c r="K124" s="124"/>
      <c r="L124" s="124"/>
      <c r="M124" s="124"/>
      <c r="P124" s="125"/>
      <c r="Q124" s="125"/>
      <c r="R124" s="125"/>
      <c r="S124" s="125"/>
    </row>
    <row r="125" spans="2:19" ht="15.75" customHeight="1">
      <c r="B125" s="123"/>
      <c r="G125" s="124"/>
      <c r="H125" s="124"/>
      <c r="I125" s="124"/>
      <c r="J125" s="124"/>
      <c r="K125" s="124"/>
      <c r="L125" s="124"/>
      <c r="M125" s="124"/>
      <c r="P125" s="125"/>
      <c r="Q125" s="125"/>
      <c r="R125" s="125"/>
      <c r="S125" s="125"/>
    </row>
    <row r="126" spans="2:19" ht="15.75" customHeight="1">
      <c r="B126" s="123"/>
      <c r="G126" s="124"/>
      <c r="H126" s="124"/>
      <c r="I126" s="124"/>
      <c r="J126" s="124"/>
      <c r="K126" s="124"/>
      <c r="L126" s="124"/>
      <c r="M126" s="124"/>
      <c r="P126" s="125"/>
      <c r="Q126" s="125"/>
      <c r="R126" s="125"/>
      <c r="S126" s="125"/>
    </row>
    <row r="127" spans="2:19" ht="15.75" customHeight="1">
      <c r="B127" s="123"/>
      <c r="G127" s="124"/>
      <c r="H127" s="124"/>
      <c r="I127" s="124"/>
      <c r="J127" s="124"/>
      <c r="K127" s="124"/>
      <c r="L127" s="124"/>
      <c r="M127" s="124"/>
      <c r="P127" s="125"/>
      <c r="Q127" s="125"/>
      <c r="R127" s="125"/>
      <c r="S127" s="125"/>
    </row>
    <row r="128" spans="2:19" ht="15.75" customHeight="1">
      <c r="B128" s="123"/>
      <c r="G128" s="124"/>
      <c r="H128" s="124"/>
      <c r="I128" s="124"/>
      <c r="J128" s="124"/>
      <c r="K128" s="124"/>
      <c r="L128" s="124"/>
      <c r="M128" s="124"/>
      <c r="P128" s="125"/>
      <c r="Q128" s="125"/>
      <c r="R128" s="125"/>
      <c r="S128" s="125"/>
    </row>
    <row r="129" spans="2:19" ht="15.75" customHeight="1">
      <c r="B129" s="123"/>
      <c r="G129" s="124"/>
      <c r="H129" s="124"/>
      <c r="I129" s="124"/>
      <c r="J129" s="124"/>
      <c r="K129" s="124"/>
      <c r="L129" s="124"/>
      <c r="M129" s="124"/>
      <c r="P129" s="125"/>
      <c r="Q129" s="125"/>
      <c r="R129" s="125"/>
      <c r="S129" s="125"/>
    </row>
    <row r="130" spans="2:19" ht="15.75" customHeight="1">
      <c r="B130" s="123"/>
      <c r="G130" s="124"/>
      <c r="H130" s="124"/>
      <c r="I130" s="124"/>
      <c r="J130" s="124"/>
      <c r="K130" s="124"/>
      <c r="L130" s="124"/>
      <c r="M130" s="124"/>
      <c r="P130" s="125"/>
      <c r="Q130" s="125"/>
      <c r="R130" s="125"/>
      <c r="S130" s="125"/>
    </row>
    <row r="131" spans="2:19" ht="15.75" customHeight="1">
      <c r="B131" s="123"/>
      <c r="G131" s="124"/>
      <c r="H131" s="124"/>
      <c r="I131" s="124"/>
      <c r="J131" s="124"/>
      <c r="K131" s="124"/>
      <c r="L131" s="124"/>
      <c r="M131" s="124"/>
      <c r="P131" s="125"/>
      <c r="Q131" s="125"/>
      <c r="R131" s="125"/>
      <c r="S131" s="125"/>
    </row>
    <row r="132" spans="2:19" ht="15.75" customHeight="1">
      <c r="B132" s="123"/>
      <c r="G132" s="124"/>
      <c r="H132" s="124"/>
      <c r="I132" s="124"/>
      <c r="J132" s="124"/>
      <c r="K132" s="124"/>
      <c r="L132" s="124"/>
      <c r="M132" s="124"/>
      <c r="P132" s="125"/>
      <c r="Q132" s="125"/>
      <c r="R132" s="125"/>
      <c r="S132" s="125"/>
    </row>
    <row r="133" spans="2:19" ht="15.75" customHeight="1">
      <c r="B133" s="123"/>
      <c r="G133" s="124"/>
      <c r="H133" s="124"/>
      <c r="I133" s="124"/>
      <c r="J133" s="124"/>
      <c r="K133" s="124"/>
      <c r="L133" s="124"/>
      <c r="M133" s="124"/>
      <c r="P133" s="125"/>
      <c r="Q133" s="125"/>
      <c r="R133" s="125"/>
      <c r="S133" s="125"/>
    </row>
    <row r="134" spans="2:19" ht="15.75" customHeight="1">
      <c r="B134" s="123"/>
      <c r="G134" s="124"/>
      <c r="H134" s="124"/>
      <c r="I134" s="124"/>
      <c r="J134" s="124"/>
      <c r="K134" s="124"/>
      <c r="L134" s="124"/>
      <c r="M134" s="124"/>
      <c r="P134" s="125"/>
      <c r="Q134" s="125"/>
      <c r="R134" s="125"/>
      <c r="S134" s="125"/>
    </row>
    <row r="135" spans="2:19" ht="15.75" customHeight="1">
      <c r="B135" s="123"/>
      <c r="G135" s="124"/>
      <c r="H135" s="124"/>
      <c r="I135" s="124"/>
      <c r="J135" s="124"/>
      <c r="K135" s="124"/>
      <c r="L135" s="124"/>
      <c r="M135" s="124"/>
      <c r="P135" s="125"/>
      <c r="Q135" s="125"/>
      <c r="R135" s="125"/>
      <c r="S135" s="125"/>
    </row>
    <row r="136" spans="2:19" ht="15.75" customHeight="1">
      <c r="B136" s="123"/>
      <c r="G136" s="124"/>
      <c r="H136" s="124"/>
      <c r="I136" s="124"/>
      <c r="J136" s="124"/>
      <c r="K136" s="124"/>
      <c r="L136" s="124"/>
      <c r="M136" s="124"/>
      <c r="P136" s="125"/>
      <c r="Q136" s="125"/>
      <c r="R136" s="125"/>
      <c r="S136" s="125"/>
    </row>
    <row r="137" spans="2:19" ht="15.75" customHeight="1">
      <c r="B137" s="123"/>
      <c r="G137" s="124"/>
      <c r="H137" s="124"/>
      <c r="I137" s="124"/>
      <c r="J137" s="124"/>
      <c r="K137" s="124"/>
      <c r="L137" s="124"/>
      <c r="M137" s="124"/>
      <c r="P137" s="125"/>
      <c r="Q137" s="125"/>
      <c r="R137" s="125"/>
      <c r="S137" s="125"/>
    </row>
    <row r="138" spans="2:19" ht="15.75" customHeight="1">
      <c r="B138" s="123"/>
      <c r="G138" s="124"/>
      <c r="H138" s="124"/>
      <c r="I138" s="124"/>
      <c r="J138" s="124"/>
      <c r="K138" s="124"/>
      <c r="L138" s="124"/>
      <c r="M138" s="124"/>
      <c r="P138" s="125"/>
      <c r="Q138" s="125"/>
      <c r="R138" s="125"/>
      <c r="S138" s="125"/>
    </row>
    <row r="139" spans="2:19" ht="15.75" customHeight="1">
      <c r="B139" s="123"/>
      <c r="G139" s="124"/>
      <c r="H139" s="124"/>
      <c r="I139" s="124"/>
      <c r="J139" s="124"/>
      <c r="K139" s="124"/>
      <c r="L139" s="124"/>
      <c r="M139" s="124"/>
      <c r="P139" s="125"/>
      <c r="Q139" s="125"/>
      <c r="R139" s="125"/>
      <c r="S139" s="125"/>
    </row>
    <row r="140" spans="2:19" ht="15.75" customHeight="1">
      <c r="B140" s="123"/>
      <c r="G140" s="124"/>
      <c r="H140" s="124"/>
      <c r="I140" s="124"/>
      <c r="J140" s="124"/>
      <c r="K140" s="124"/>
      <c r="L140" s="124"/>
      <c r="M140" s="124"/>
      <c r="P140" s="125"/>
      <c r="Q140" s="125"/>
      <c r="R140" s="125"/>
      <c r="S140" s="125"/>
    </row>
    <row r="141" spans="2:19" ht="15.75" customHeight="1">
      <c r="B141" s="123"/>
      <c r="G141" s="124"/>
      <c r="H141" s="124"/>
      <c r="I141" s="124"/>
      <c r="J141" s="124"/>
      <c r="K141" s="124"/>
      <c r="L141" s="124"/>
      <c r="M141" s="124"/>
      <c r="P141" s="125"/>
      <c r="Q141" s="125"/>
      <c r="R141" s="125"/>
      <c r="S141" s="125"/>
    </row>
    <row r="142" spans="2:19" ht="15.75" customHeight="1">
      <c r="B142" s="123"/>
      <c r="G142" s="124"/>
      <c r="H142" s="124"/>
      <c r="I142" s="124"/>
      <c r="J142" s="124"/>
      <c r="K142" s="124"/>
      <c r="L142" s="124"/>
      <c r="M142" s="124"/>
      <c r="P142" s="125"/>
      <c r="Q142" s="125"/>
      <c r="R142" s="125"/>
      <c r="S142" s="125"/>
    </row>
    <row r="143" spans="2:19" ht="15.75" customHeight="1">
      <c r="B143" s="123"/>
      <c r="G143" s="124"/>
      <c r="H143" s="124"/>
      <c r="I143" s="124"/>
      <c r="J143" s="124"/>
      <c r="K143" s="124"/>
      <c r="L143" s="124"/>
      <c r="M143" s="124"/>
      <c r="P143" s="125"/>
      <c r="Q143" s="125"/>
      <c r="R143" s="125"/>
      <c r="S143" s="125"/>
    </row>
    <row r="144" spans="2:19" ht="15.75" customHeight="1">
      <c r="B144" s="123"/>
      <c r="G144" s="124"/>
      <c r="H144" s="124"/>
      <c r="I144" s="124"/>
      <c r="J144" s="124"/>
      <c r="K144" s="124"/>
      <c r="L144" s="124"/>
      <c r="M144" s="124"/>
      <c r="P144" s="125"/>
      <c r="Q144" s="125"/>
      <c r="R144" s="125"/>
      <c r="S144" s="125"/>
    </row>
    <row r="145" spans="2:19" ht="15.75" customHeight="1">
      <c r="B145" s="123"/>
      <c r="G145" s="124"/>
      <c r="H145" s="124"/>
      <c r="I145" s="124"/>
      <c r="J145" s="124"/>
      <c r="K145" s="124"/>
      <c r="L145" s="124"/>
      <c r="M145" s="124"/>
      <c r="P145" s="125"/>
      <c r="Q145" s="125"/>
      <c r="R145" s="125"/>
      <c r="S145" s="125"/>
    </row>
    <row r="146" spans="2:19" ht="15.75" customHeight="1">
      <c r="B146" s="123"/>
      <c r="G146" s="124"/>
      <c r="H146" s="124"/>
      <c r="I146" s="124"/>
      <c r="J146" s="124"/>
      <c r="K146" s="124"/>
      <c r="L146" s="124"/>
      <c r="M146" s="124"/>
      <c r="P146" s="125"/>
      <c r="Q146" s="125"/>
      <c r="R146" s="125"/>
      <c r="S146" s="125"/>
    </row>
    <row r="147" spans="2:19" ht="15.75" customHeight="1">
      <c r="B147" s="123"/>
      <c r="G147" s="124"/>
      <c r="H147" s="124"/>
      <c r="I147" s="124"/>
      <c r="J147" s="124"/>
      <c r="K147" s="124"/>
      <c r="L147" s="124"/>
      <c r="M147" s="124"/>
      <c r="P147" s="125"/>
      <c r="Q147" s="125"/>
      <c r="R147" s="125"/>
      <c r="S147" s="125"/>
    </row>
    <row r="148" spans="2:19" ht="15.75" customHeight="1">
      <c r="B148" s="123"/>
      <c r="G148" s="124"/>
      <c r="H148" s="124"/>
      <c r="I148" s="124"/>
      <c r="J148" s="124"/>
      <c r="K148" s="124"/>
      <c r="L148" s="124"/>
      <c r="M148" s="124"/>
      <c r="P148" s="125"/>
      <c r="Q148" s="125"/>
      <c r="R148" s="125"/>
      <c r="S148" s="125"/>
    </row>
    <row r="149" spans="2:19" ht="15.75" customHeight="1">
      <c r="B149" s="123"/>
      <c r="G149" s="124"/>
      <c r="H149" s="124"/>
      <c r="I149" s="124"/>
      <c r="J149" s="124"/>
      <c r="K149" s="124"/>
      <c r="L149" s="124"/>
      <c r="M149" s="124"/>
      <c r="P149" s="125"/>
      <c r="Q149" s="125"/>
      <c r="R149" s="125"/>
      <c r="S149" s="125"/>
    </row>
    <row r="150" spans="2:19" ht="15.75" customHeight="1">
      <c r="B150" s="123"/>
      <c r="G150" s="124"/>
      <c r="H150" s="124"/>
      <c r="I150" s="124"/>
      <c r="J150" s="124"/>
      <c r="K150" s="124"/>
      <c r="L150" s="124"/>
      <c r="M150" s="124"/>
      <c r="P150" s="125"/>
      <c r="Q150" s="125"/>
      <c r="R150" s="125"/>
      <c r="S150" s="125"/>
    </row>
    <row r="151" spans="2:19" ht="15.75" customHeight="1">
      <c r="B151" s="123"/>
      <c r="G151" s="124"/>
      <c r="H151" s="124"/>
      <c r="I151" s="124"/>
      <c r="J151" s="124"/>
      <c r="K151" s="124"/>
      <c r="L151" s="124"/>
      <c r="M151" s="124"/>
      <c r="P151" s="125"/>
      <c r="Q151" s="125"/>
      <c r="R151" s="125"/>
      <c r="S151" s="125"/>
    </row>
    <row r="152" spans="2:19" ht="15.75" customHeight="1">
      <c r="B152" s="123"/>
      <c r="G152" s="124"/>
      <c r="H152" s="124"/>
      <c r="I152" s="124"/>
      <c r="J152" s="124"/>
      <c r="K152" s="124"/>
      <c r="L152" s="124"/>
      <c r="M152" s="124"/>
      <c r="P152" s="125"/>
      <c r="Q152" s="125"/>
      <c r="R152" s="125"/>
      <c r="S152" s="125"/>
    </row>
    <row r="153" spans="2:19" ht="15.75" customHeight="1">
      <c r="B153" s="123"/>
      <c r="G153" s="124"/>
      <c r="H153" s="124"/>
      <c r="I153" s="124"/>
      <c r="J153" s="124"/>
      <c r="K153" s="124"/>
      <c r="L153" s="124"/>
      <c r="M153" s="124"/>
      <c r="P153" s="125"/>
      <c r="Q153" s="125"/>
      <c r="R153" s="125"/>
      <c r="S153" s="125"/>
    </row>
    <row r="154" spans="2:19" ht="15.75" customHeight="1">
      <c r="B154" s="123"/>
      <c r="G154" s="124"/>
      <c r="H154" s="124"/>
      <c r="I154" s="124"/>
      <c r="J154" s="124"/>
      <c r="K154" s="124"/>
      <c r="L154" s="124"/>
      <c r="M154" s="124"/>
      <c r="P154" s="125"/>
      <c r="Q154" s="125"/>
      <c r="R154" s="125"/>
      <c r="S154" s="125"/>
    </row>
    <row r="155" spans="2:19" ht="15.75" customHeight="1">
      <c r="B155" s="123"/>
      <c r="G155" s="124"/>
      <c r="H155" s="124"/>
      <c r="I155" s="124"/>
      <c r="J155" s="124"/>
      <c r="K155" s="124"/>
      <c r="L155" s="124"/>
      <c r="M155" s="124"/>
      <c r="P155" s="125"/>
      <c r="Q155" s="125"/>
      <c r="R155" s="125"/>
      <c r="S155" s="125"/>
    </row>
    <row r="156" spans="2:19" ht="15.75" customHeight="1">
      <c r="B156" s="123"/>
      <c r="G156" s="124"/>
      <c r="H156" s="124"/>
      <c r="I156" s="124"/>
      <c r="J156" s="124"/>
      <c r="K156" s="124"/>
      <c r="L156" s="124"/>
      <c r="M156" s="124"/>
      <c r="P156" s="125"/>
      <c r="Q156" s="125"/>
      <c r="R156" s="125"/>
      <c r="S156" s="125"/>
    </row>
    <row r="157" spans="2:19" ht="15.75" customHeight="1">
      <c r="B157" s="123"/>
      <c r="G157" s="124"/>
      <c r="H157" s="124"/>
      <c r="I157" s="124"/>
      <c r="J157" s="124"/>
      <c r="K157" s="124"/>
      <c r="L157" s="124"/>
      <c r="M157" s="124"/>
      <c r="P157" s="125"/>
      <c r="Q157" s="125"/>
      <c r="R157" s="125"/>
      <c r="S157" s="125"/>
    </row>
    <row r="158" spans="2:19" ht="15.75" customHeight="1">
      <c r="B158" s="123"/>
      <c r="G158" s="124"/>
      <c r="H158" s="124"/>
      <c r="I158" s="124"/>
      <c r="J158" s="124"/>
      <c r="K158" s="124"/>
      <c r="L158" s="124"/>
      <c r="M158" s="124"/>
      <c r="P158" s="125"/>
      <c r="Q158" s="125"/>
      <c r="R158" s="125"/>
      <c r="S158" s="125"/>
    </row>
    <row r="159" spans="2:19" ht="15.75" customHeight="1">
      <c r="B159" s="123"/>
      <c r="G159" s="124"/>
      <c r="H159" s="124"/>
      <c r="I159" s="124"/>
      <c r="J159" s="124"/>
      <c r="K159" s="124"/>
      <c r="L159" s="124"/>
      <c r="M159" s="124"/>
      <c r="P159" s="125"/>
      <c r="Q159" s="125"/>
      <c r="R159" s="125"/>
      <c r="S159" s="125"/>
    </row>
    <row r="160" spans="2:19" ht="15.75" customHeight="1">
      <c r="B160" s="123"/>
      <c r="G160" s="124"/>
      <c r="H160" s="124"/>
      <c r="I160" s="124"/>
      <c r="J160" s="124"/>
      <c r="K160" s="124"/>
      <c r="L160" s="124"/>
      <c r="M160" s="124"/>
      <c r="P160" s="125"/>
      <c r="Q160" s="125"/>
      <c r="R160" s="125"/>
      <c r="S160" s="125"/>
    </row>
    <row r="161" spans="2:19" ht="15.75" customHeight="1">
      <c r="B161" s="123"/>
      <c r="G161" s="124"/>
      <c r="H161" s="124"/>
      <c r="I161" s="124"/>
      <c r="J161" s="124"/>
      <c r="K161" s="124"/>
      <c r="L161" s="124"/>
      <c r="M161" s="124"/>
      <c r="P161" s="125"/>
      <c r="Q161" s="125"/>
      <c r="R161" s="125"/>
      <c r="S161" s="125"/>
    </row>
    <row r="162" spans="2:19" ht="15.75" customHeight="1">
      <c r="B162" s="123"/>
      <c r="G162" s="124"/>
      <c r="H162" s="124"/>
      <c r="I162" s="124"/>
      <c r="J162" s="124"/>
      <c r="K162" s="124"/>
      <c r="L162" s="124"/>
      <c r="M162" s="124"/>
      <c r="P162" s="125"/>
      <c r="Q162" s="125"/>
      <c r="R162" s="125"/>
      <c r="S162" s="125"/>
    </row>
    <row r="163" spans="2:19" ht="15.75" customHeight="1">
      <c r="B163" s="123"/>
      <c r="G163" s="124"/>
      <c r="H163" s="124"/>
      <c r="I163" s="124"/>
      <c r="J163" s="124"/>
      <c r="K163" s="124"/>
      <c r="L163" s="124"/>
      <c r="M163" s="124"/>
      <c r="P163" s="125"/>
      <c r="Q163" s="125"/>
      <c r="R163" s="125"/>
      <c r="S163" s="125"/>
    </row>
    <row r="164" spans="2:19" ht="15.75" customHeight="1">
      <c r="B164" s="123"/>
      <c r="G164" s="124"/>
      <c r="H164" s="124"/>
      <c r="I164" s="124"/>
      <c r="J164" s="124"/>
      <c r="K164" s="124"/>
      <c r="L164" s="124"/>
      <c r="M164" s="124"/>
      <c r="P164" s="125"/>
      <c r="Q164" s="125"/>
      <c r="R164" s="125"/>
      <c r="S164" s="125"/>
    </row>
    <row r="165" spans="2:19" ht="15.75" customHeight="1">
      <c r="B165" s="123"/>
      <c r="G165" s="124"/>
      <c r="H165" s="124"/>
      <c r="I165" s="124"/>
      <c r="J165" s="124"/>
      <c r="K165" s="124"/>
      <c r="L165" s="124"/>
      <c r="M165" s="124"/>
      <c r="P165" s="125"/>
      <c r="Q165" s="125"/>
      <c r="R165" s="125"/>
      <c r="S165" s="125"/>
    </row>
    <row r="166" spans="2:19" ht="15.75" customHeight="1">
      <c r="B166" s="123"/>
      <c r="G166" s="124"/>
      <c r="H166" s="124"/>
      <c r="I166" s="124"/>
      <c r="J166" s="124"/>
      <c r="K166" s="124"/>
      <c r="L166" s="124"/>
      <c r="M166" s="124"/>
      <c r="P166" s="125"/>
      <c r="Q166" s="125"/>
      <c r="R166" s="125"/>
      <c r="S166" s="125"/>
    </row>
    <row r="167" spans="2:19" ht="15.75" customHeight="1">
      <c r="B167" s="123"/>
      <c r="G167" s="124"/>
      <c r="H167" s="124"/>
      <c r="I167" s="124"/>
      <c r="J167" s="124"/>
      <c r="K167" s="124"/>
      <c r="L167" s="124"/>
      <c r="M167" s="124"/>
      <c r="P167" s="125"/>
      <c r="Q167" s="125"/>
      <c r="R167" s="125"/>
      <c r="S167" s="125"/>
    </row>
    <row r="168" spans="2:19" ht="15.75" customHeight="1">
      <c r="B168" s="123"/>
      <c r="G168" s="124"/>
      <c r="H168" s="124"/>
      <c r="I168" s="124"/>
      <c r="J168" s="124"/>
      <c r="K168" s="124"/>
      <c r="L168" s="124"/>
      <c r="M168" s="124"/>
      <c r="P168" s="125"/>
      <c r="Q168" s="125"/>
      <c r="R168" s="125"/>
      <c r="S168" s="125"/>
    </row>
    <row r="169" spans="2:19" ht="15.75" customHeight="1">
      <c r="B169" s="123"/>
      <c r="G169" s="124"/>
      <c r="H169" s="124"/>
      <c r="I169" s="124"/>
      <c r="J169" s="124"/>
      <c r="K169" s="124"/>
      <c r="L169" s="124"/>
      <c r="M169" s="124"/>
      <c r="P169" s="125"/>
      <c r="Q169" s="125"/>
      <c r="R169" s="125"/>
      <c r="S169" s="125"/>
    </row>
    <row r="170" spans="2:19" ht="15.75" customHeight="1">
      <c r="B170" s="123"/>
      <c r="G170" s="124"/>
      <c r="H170" s="124"/>
      <c r="I170" s="124"/>
      <c r="J170" s="124"/>
      <c r="K170" s="124"/>
      <c r="L170" s="124"/>
      <c r="M170" s="124"/>
      <c r="P170" s="125"/>
      <c r="Q170" s="125"/>
      <c r="R170" s="125"/>
      <c r="S170" s="125"/>
    </row>
    <row r="171" spans="2:19" ht="15.75" customHeight="1">
      <c r="B171" s="123"/>
      <c r="G171" s="124"/>
      <c r="H171" s="124"/>
      <c r="I171" s="124"/>
      <c r="J171" s="124"/>
      <c r="K171" s="124"/>
      <c r="L171" s="124"/>
      <c r="M171" s="124"/>
      <c r="P171" s="125"/>
      <c r="Q171" s="125"/>
      <c r="R171" s="125"/>
      <c r="S171" s="125"/>
    </row>
    <row r="172" spans="2:19" ht="15.75" customHeight="1">
      <c r="B172" s="123"/>
      <c r="G172" s="124"/>
      <c r="H172" s="124"/>
      <c r="I172" s="124"/>
      <c r="J172" s="124"/>
      <c r="K172" s="124"/>
      <c r="L172" s="124"/>
      <c r="M172" s="124"/>
      <c r="P172" s="125"/>
      <c r="Q172" s="125"/>
      <c r="R172" s="125"/>
      <c r="S172" s="125"/>
    </row>
    <row r="173" spans="2:19" ht="15.75" customHeight="1">
      <c r="B173" s="123"/>
      <c r="G173" s="124"/>
      <c r="H173" s="124"/>
      <c r="I173" s="124"/>
      <c r="J173" s="124"/>
      <c r="K173" s="124"/>
      <c r="L173" s="124"/>
      <c r="M173" s="124"/>
      <c r="P173" s="125"/>
      <c r="Q173" s="125"/>
      <c r="R173" s="125"/>
      <c r="S173" s="125"/>
    </row>
    <row r="174" spans="2:19" ht="15.75" customHeight="1">
      <c r="B174" s="123"/>
      <c r="G174" s="124"/>
      <c r="H174" s="124"/>
      <c r="I174" s="124"/>
      <c r="J174" s="124"/>
      <c r="K174" s="124"/>
      <c r="L174" s="124"/>
      <c r="M174" s="124"/>
      <c r="P174" s="125"/>
      <c r="Q174" s="125"/>
      <c r="R174" s="125"/>
      <c r="S174" s="125"/>
    </row>
    <row r="175" spans="2:19" ht="15.75" customHeight="1">
      <c r="B175" s="123"/>
      <c r="G175" s="124"/>
      <c r="H175" s="124"/>
      <c r="I175" s="124"/>
      <c r="J175" s="124"/>
      <c r="K175" s="124"/>
      <c r="L175" s="124"/>
      <c r="M175" s="124"/>
      <c r="P175" s="125"/>
      <c r="Q175" s="125"/>
      <c r="R175" s="125"/>
      <c r="S175" s="125"/>
    </row>
    <row r="176" spans="2:19" ht="15.75" customHeight="1">
      <c r="B176" s="123"/>
      <c r="G176" s="124"/>
      <c r="H176" s="124"/>
      <c r="I176" s="124"/>
      <c r="J176" s="124"/>
      <c r="K176" s="124"/>
      <c r="L176" s="124"/>
      <c r="M176" s="124"/>
      <c r="P176" s="125"/>
      <c r="Q176" s="125"/>
      <c r="R176" s="125"/>
      <c r="S176" s="125"/>
    </row>
    <row r="177" spans="2:19" ht="15.75" customHeight="1">
      <c r="B177" s="123"/>
      <c r="G177" s="124"/>
      <c r="H177" s="124"/>
      <c r="I177" s="124"/>
      <c r="J177" s="124"/>
      <c r="K177" s="124"/>
      <c r="L177" s="124"/>
      <c r="M177" s="124"/>
      <c r="P177" s="125"/>
      <c r="Q177" s="125"/>
      <c r="R177" s="125"/>
      <c r="S177" s="125"/>
    </row>
    <row r="178" spans="2:19" ht="15.75" customHeight="1">
      <c r="B178" s="123"/>
      <c r="G178" s="124"/>
      <c r="H178" s="124"/>
      <c r="I178" s="124"/>
      <c r="J178" s="124"/>
      <c r="K178" s="124"/>
      <c r="L178" s="124"/>
      <c r="M178" s="124"/>
      <c r="P178" s="125"/>
      <c r="Q178" s="125"/>
      <c r="R178" s="125"/>
      <c r="S178" s="125"/>
    </row>
    <row r="179" spans="2:19" ht="15.75" customHeight="1">
      <c r="B179" s="123"/>
      <c r="G179" s="124"/>
      <c r="H179" s="124"/>
      <c r="I179" s="124"/>
      <c r="J179" s="124"/>
      <c r="K179" s="124"/>
      <c r="L179" s="124"/>
      <c r="M179" s="124"/>
      <c r="P179" s="125"/>
      <c r="Q179" s="125"/>
      <c r="R179" s="125"/>
      <c r="S179" s="125"/>
    </row>
    <row r="180" spans="2:19" ht="15.75" customHeight="1">
      <c r="B180" s="123"/>
      <c r="G180" s="124"/>
      <c r="H180" s="124"/>
      <c r="I180" s="124"/>
      <c r="J180" s="124"/>
      <c r="K180" s="124"/>
      <c r="L180" s="124"/>
      <c r="M180" s="124"/>
      <c r="P180" s="125"/>
      <c r="Q180" s="125"/>
      <c r="R180" s="125"/>
      <c r="S180" s="125"/>
    </row>
    <row r="181" spans="2:19" ht="15.75" customHeight="1">
      <c r="B181" s="123"/>
      <c r="G181" s="124"/>
      <c r="H181" s="124"/>
      <c r="I181" s="124"/>
      <c r="J181" s="124"/>
      <c r="K181" s="124"/>
      <c r="L181" s="124"/>
      <c r="M181" s="124"/>
      <c r="P181" s="125"/>
      <c r="Q181" s="125"/>
      <c r="R181" s="125"/>
      <c r="S181" s="125"/>
    </row>
    <row r="182" spans="2:19" ht="15.75" customHeight="1">
      <c r="B182" s="123"/>
      <c r="G182" s="124"/>
      <c r="H182" s="124"/>
      <c r="I182" s="124"/>
      <c r="J182" s="124"/>
      <c r="K182" s="124"/>
      <c r="L182" s="124"/>
      <c r="M182" s="124"/>
      <c r="P182" s="125"/>
      <c r="Q182" s="125"/>
      <c r="R182" s="125"/>
      <c r="S182" s="125"/>
    </row>
    <row r="183" spans="2:19" ht="15.75" customHeight="1">
      <c r="B183" s="123"/>
      <c r="G183" s="124"/>
      <c r="H183" s="124"/>
      <c r="I183" s="124"/>
      <c r="J183" s="124"/>
      <c r="K183" s="124"/>
      <c r="L183" s="124"/>
      <c r="M183" s="124"/>
      <c r="P183" s="125"/>
      <c r="Q183" s="125"/>
      <c r="R183" s="125"/>
      <c r="S183" s="125"/>
    </row>
    <row r="184" spans="2:19" ht="15.75" customHeight="1">
      <c r="B184" s="123"/>
      <c r="G184" s="124"/>
      <c r="H184" s="124"/>
      <c r="I184" s="124"/>
      <c r="J184" s="124"/>
      <c r="K184" s="124"/>
      <c r="L184" s="124"/>
      <c r="M184" s="124"/>
      <c r="P184" s="125"/>
      <c r="Q184" s="125"/>
      <c r="R184" s="125"/>
      <c r="S184" s="125"/>
    </row>
    <row r="185" spans="2:19" ht="15.75" customHeight="1">
      <c r="B185" s="123"/>
      <c r="G185" s="124"/>
      <c r="H185" s="124"/>
      <c r="I185" s="124"/>
      <c r="J185" s="124"/>
      <c r="K185" s="124"/>
      <c r="L185" s="124"/>
      <c r="M185" s="124"/>
      <c r="P185" s="125"/>
      <c r="Q185" s="125"/>
      <c r="R185" s="125"/>
      <c r="S185" s="125"/>
    </row>
    <row r="186" spans="2:19" ht="15.75" customHeight="1">
      <c r="B186" s="123"/>
      <c r="G186" s="124"/>
      <c r="H186" s="124"/>
      <c r="I186" s="124"/>
      <c r="J186" s="124"/>
      <c r="K186" s="124"/>
      <c r="L186" s="124"/>
      <c r="M186" s="124"/>
      <c r="P186" s="125"/>
      <c r="Q186" s="125"/>
      <c r="R186" s="125"/>
      <c r="S186" s="125"/>
    </row>
    <row r="187" spans="2:19" ht="15.75" customHeight="1">
      <c r="B187" s="123"/>
      <c r="G187" s="124"/>
      <c r="H187" s="124"/>
      <c r="I187" s="124"/>
      <c r="J187" s="124"/>
      <c r="K187" s="124"/>
      <c r="L187" s="124"/>
      <c r="M187" s="124"/>
      <c r="P187" s="125"/>
      <c r="Q187" s="125"/>
      <c r="R187" s="125"/>
      <c r="S187" s="125"/>
    </row>
    <row r="188" spans="2:19" ht="15.75" customHeight="1">
      <c r="B188" s="123"/>
      <c r="G188" s="124"/>
      <c r="H188" s="124"/>
      <c r="I188" s="124"/>
      <c r="J188" s="124"/>
      <c r="K188" s="124"/>
      <c r="L188" s="124"/>
      <c r="M188" s="124"/>
      <c r="P188" s="125"/>
      <c r="Q188" s="125"/>
      <c r="R188" s="125"/>
      <c r="S188" s="125"/>
    </row>
    <row r="189" spans="2:19" ht="15.75" customHeight="1">
      <c r="B189" s="123"/>
      <c r="G189" s="124"/>
      <c r="H189" s="124"/>
      <c r="I189" s="124"/>
      <c r="J189" s="124"/>
      <c r="K189" s="124"/>
      <c r="L189" s="124"/>
      <c r="M189" s="124"/>
      <c r="P189" s="125"/>
      <c r="Q189" s="125"/>
      <c r="R189" s="125"/>
      <c r="S189" s="125"/>
    </row>
    <row r="190" spans="2:19" ht="15.75" customHeight="1">
      <c r="B190" s="123"/>
      <c r="G190" s="124"/>
      <c r="H190" s="124"/>
      <c r="I190" s="124"/>
      <c r="J190" s="124"/>
      <c r="K190" s="124"/>
      <c r="L190" s="124"/>
      <c r="M190" s="124"/>
      <c r="P190" s="125"/>
      <c r="Q190" s="125"/>
      <c r="R190" s="125"/>
      <c r="S190" s="125"/>
    </row>
    <row r="191" spans="2:19" ht="15.75" customHeight="1">
      <c r="B191" s="123"/>
      <c r="G191" s="124"/>
      <c r="H191" s="124"/>
      <c r="I191" s="124"/>
      <c r="J191" s="124"/>
      <c r="K191" s="124"/>
      <c r="L191" s="124"/>
      <c r="M191" s="124"/>
      <c r="P191" s="125"/>
      <c r="Q191" s="125"/>
      <c r="R191" s="125"/>
      <c r="S191" s="125"/>
    </row>
    <row r="192" spans="2:19" ht="15.75" customHeight="1">
      <c r="B192" s="123"/>
      <c r="G192" s="124"/>
      <c r="H192" s="124"/>
      <c r="I192" s="124"/>
      <c r="J192" s="124"/>
      <c r="K192" s="124"/>
      <c r="L192" s="124"/>
      <c r="M192" s="124"/>
      <c r="P192" s="125"/>
      <c r="Q192" s="125"/>
      <c r="R192" s="125"/>
      <c r="S192" s="125"/>
    </row>
    <row r="193" spans="2:19" ht="15.75" customHeight="1">
      <c r="B193" s="123"/>
      <c r="G193" s="124"/>
      <c r="H193" s="124"/>
      <c r="I193" s="124"/>
      <c r="J193" s="124"/>
      <c r="K193" s="124"/>
      <c r="L193" s="124"/>
      <c r="M193" s="124"/>
      <c r="P193" s="125"/>
      <c r="Q193" s="125"/>
      <c r="R193" s="125"/>
      <c r="S193" s="125"/>
    </row>
    <row r="194" spans="2:19" ht="15.75" customHeight="1">
      <c r="B194" s="123"/>
      <c r="G194" s="124"/>
      <c r="H194" s="124"/>
      <c r="I194" s="124"/>
      <c r="J194" s="124"/>
      <c r="K194" s="124"/>
      <c r="L194" s="124"/>
      <c r="M194" s="124"/>
      <c r="P194" s="125"/>
      <c r="Q194" s="125"/>
      <c r="R194" s="125"/>
      <c r="S194" s="125"/>
    </row>
    <row r="195" spans="2:19" ht="15.75" customHeight="1">
      <c r="B195" s="123"/>
      <c r="G195" s="124"/>
      <c r="H195" s="124"/>
      <c r="I195" s="124"/>
      <c r="J195" s="124"/>
      <c r="K195" s="124"/>
      <c r="L195" s="124"/>
      <c r="M195" s="124"/>
      <c r="P195" s="125"/>
      <c r="Q195" s="125"/>
      <c r="R195" s="125"/>
      <c r="S195" s="125"/>
    </row>
    <row r="196" spans="2:19" ht="15.75" customHeight="1">
      <c r="B196" s="123"/>
      <c r="G196" s="124"/>
      <c r="H196" s="124"/>
      <c r="I196" s="124"/>
      <c r="J196" s="124"/>
      <c r="K196" s="124"/>
      <c r="L196" s="124"/>
      <c r="M196" s="124"/>
      <c r="P196" s="125"/>
      <c r="Q196" s="125"/>
      <c r="R196" s="125"/>
      <c r="S196" s="125"/>
    </row>
    <row r="197" spans="2:19" ht="15.75" customHeight="1">
      <c r="B197" s="123"/>
      <c r="G197" s="124"/>
      <c r="H197" s="124"/>
      <c r="I197" s="124"/>
      <c r="J197" s="124"/>
      <c r="K197" s="124"/>
      <c r="L197" s="124"/>
      <c r="M197" s="124"/>
      <c r="P197" s="125"/>
      <c r="Q197" s="125"/>
      <c r="R197" s="125"/>
      <c r="S197" s="125"/>
    </row>
    <row r="198" spans="2:19" ht="15.75" customHeight="1">
      <c r="B198" s="123"/>
      <c r="G198" s="124"/>
      <c r="H198" s="124"/>
      <c r="I198" s="124"/>
      <c r="J198" s="124"/>
      <c r="K198" s="124"/>
      <c r="L198" s="124"/>
      <c r="M198" s="124"/>
      <c r="P198" s="125"/>
      <c r="Q198" s="125"/>
      <c r="R198" s="125"/>
      <c r="S198" s="125"/>
    </row>
    <row r="199" spans="2:19" ht="15.75" customHeight="1">
      <c r="B199" s="123"/>
      <c r="G199" s="124"/>
      <c r="H199" s="124"/>
      <c r="I199" s="124"/>
      <c r="J199" s="124"/>
      <c r="K199" s="124"/>
      <c r="L199" s="124"/>
      <c r="M199" s="124"/>
      <c r="P199" s="125"/>
      <c r="Q199" s="125"/>
      <c r="R199" s="125"/>
      <c r="S199" s="125"/>
    </row>
    <row r="200" spans="2:19" ht="15.75" customHeight="1">
      <c r="B200" s="123"/>
      <c r="G200" s="124"/>
      <c r="H200" s="124"/>
      <c r="I200" s="124"/>
      <c r="J200" s="124"/>
      <c r="K200" s="124"/>
      <c r="L200" s="124"/>
      <c r="M200" s="124"/>
      <c r="P200" s="125"/>
      <c r="Q200" s="125"/>
      <c r="R200" s="125"/>
      <c r="S200" s="125"/>
    </row>
    <row r="201" spans="2:19" ht="15.75" customHeight="1">
      <c r="B201" s="123"/>
      <c r="G201" s="124"/>
      <c r="H201" s="124"/>
      <c r="I201" s="124"/>
      <c r="J201" s="124"/>
      <c r="K201" s="124"/>
      <c r="L201" s="124"/>
      <c r="M201" s="124"/>
      <c r="P201" s="125"/>
      <c r="Q201" s="125"/>
      <c r="R201" s="125"/>
      <c r="S201" s="125"/>
    </row>
    <row r="202" spans="2:19" ht="15.75" customHeight="1">
      <c r="B202" s="123"/>
      <c r="G202" s="124"/>
      <c r="H202" s="124"/>
      <c r="I202" s="124"/>
      <c r="J202" s="124"/>
      <c r="K202" s="124"/>
      <c r="L202" s="124"/>
      <c r="M202" s="124"/>
      <c r="P202" s="125"/>
      <c r="Q202" s="125"/>
      <c r="R202" s="125"/>
      <c r="S202" s="125"/>
    </row>
    <row r="203" spans="2:19" ht="15.75" customHeight="1">
      <c r="B203" s="123"/>
      <c r="G203" s="124"/>
      <c r="H203" s="124"/>
      <c r="I203" s="124"/>
      <c r="J203" s="124"/>
      <c r="K203" s="124"/>
      <c r="L203" s="124"/>
      <c r="M203" s="124"/>
      <c r="P203" s="125"/>
      <c r="Q203" s="125"/>
      <c r="R203" s="125"/>
      <c r="S203" s="125"/>
    </row>
    <row r="204" spans="2:19" ht="15.75" customHeight="1">
      <c r="B204" s="123"/>
      <c r="G204" s="124"/>
      <c r="H204" s="124"/>
      <c r="I204" s="124"/>
      <c r="J204" s="124"/>
      <c r="K204" s="124"/>
      <c r="L204" s="124"/>
      <c r="M204" s="124"/>
      <c r="P204" s="125"/>
      <c r="Q204" s="125"/>
      <c r="R204" s="125"/>
      <c r="S204" s="125"/>
    </row>
    <row r="205" spans="2:19" ht="15.75" customHeight="1">
      <c r="B205" s="123"/>
      <c r="G205" s="124"/>
      <c r="H205" s="124"/>
      <c r="I205" s="124"/>
      <c r="J205" s="124"/>
      <c r="K205" s="124"/>
      <c r="L205" s="124"/>
      <c r="M205" s="124"/>
      <c r="P205" s="125"/>
      <c r="Q205" s="125"/>
      <c r="R205" s="125"/>
      <c r="S205" s="125"/>
    </row>
    <row r="206" spans="2:19" ht="15.75" customHeight="1">
      <c r="B206" s="123"/>
      <c r="G206" s="124"/>
      <c r="H206" s="124"/>
      <c r="I206" s="124"/>
      <c r="J206" s="124"/>
      <c r="K206" s="124"/>
      <c r="L206" s="124"/>
      <c r="M206" s="124"/>
      <c r="P206" s="125"/>
      <c r="Q206" s="125"/>
      <c r="R206" s="125"/>
      <c r="S206" s="125"/>
    </row>
    <row r="207" spans="2:19" ht="15.75" customHeight="1">
      <c r="B207" s="123"/>
      <c r="G207" s="124"/>
      <c r="H207" s="124"/>
      <c r="I207" s="124"/>
      <c r="J207" s="124"/>
      <c r="K207" s="124"/>
      <c r="L207" s="124"/>
      <c r="M207" s="124"/>
      <c r="P207" s="125"/>
      <c r="Q207" s="125"/>
      <c r="R207" s="125"/>
      <c r="S207" s="125"/>
    </row>
    <row r="208" spans="2:19" ht="15.75" customHeight="1">
      <c r="B208" s="123"/>
      <c r="G208" s="124"/>
      <c r="H208" s="124"/>
      <c r="I208" s="124"/>
      <c r="J208" s="124"/>
      <c r="K208" s="124"/>
      <c r="L208" s="124"/>
      <c r="M208" s="124"/>
      <c r="P208" s="125"/>
      <c r="Q208" s="125"/>
      <c r="R208" s="125"/>
      <c r="S208" s="125"/>
    </row>
    <row r="209" spans="2:19" ht="15.75" customHeight="1">
      <c r="B209" s="123"/>
      <c r="G209" s="124"/>
      <c r="H209" s="124"/>
      <c r="I209" s="124"/>
      <c r="J209" s="124"/>
      <c r="K209" s="124"/>
      <c r="L209" s="124"/>
      <c r="M209" s="124"/>
      <c r="P209" s="125"/>
      <c r="Q209" s="125"/>
      <c r="R209" s="125"/>
      <c r="S209" s="125"/>
    </row>
    <row r="210" spans="2:19" ht="15.75" customHeight="1">
      <c r="B210" s="123"/>
      <c r="G210" s="124"/>
      <c r="H210" s="124"/>
      <c r="I210" s="124"/>
      <c r="J210" s="124"/>
      <c r="K210" s="124"/>
      <c r="L210" s="124"/>
      <c r="M210" s="124"/>
      <c r="P210" s="125"/>
      <c r="Q210" s="125"/>
      <c r="R210" s="125"/>
      <c r="S210" s="125"/>
    </row>
    <row r="211" spans="2:19" ht="15.75" customHeight="1">
      <c r="B211" s="123"/>
      <c r="G211" s="124"/>
      <c r="H211" s="124"/>
      <c r="I211" s="124"/>
      <c r="J211" s="124"/>
      <c r="K211" s="124"/>
      <c r="L211" s="124"/>
      <c r="M211" s="124"/>
      <c r="P211" s="125"/>
      <c r="Q211" s="125"/>
      <c r="R211" s="125"/>
      <c r="S211" s="125"/>
    </row>
    <row r="212" spans="2:19" ht="15.75" customHeight="1">
      <c r="B212" s="123"/>
      <c r="G212" s="124"/>
      <c r="H212" s="124"/>
      <c r="I212" s="124"/>
      <c r="J212" s="124"/>
      <c r="K212" s="124"/>
      <c r="L212" s="124"/>
      <c r="M212" s="124"/>
      <c r="P212" s="125"/>
      <c r="Q212" s="125"/>
      <c r="R212" s="125"/>
      <c r="S212" s="125"/>
    </row>
    <row r="213" spans="2:19" ht="15.75" customHeight="1">
      <c r="B213" s="123"/>
      <c r="G213" s="124"/>
      <c r="H213" s="124"/>
      <c r="I213" s="124"/>
      <c r="J213" s="124"/>
      <c r="K213" s="124"/>
      <c r="L213" s="124"/>
      <c r="M213" s="124"/>
      <c r="P213" s="125"/>
      <c r="Q213" s="125"/>
      <c r="R213" s="125"/>
      <c r="S213" s="125"/>
    </row>
    <row r="214" spans="2:19" ht="15.75" customHeight="1">
      <c r="B214" s="123"/>
      <c r="G214" s="124"/>
      <c r="H214" s="124"/>
      <c r="I214" s="124"/>
      <c r="J214" s="124"/>
      <c r="K214" s="124"/>
      <c r="L214" s="124"/>
      <c r="M214" s="124"/>
      <c r="P214" s="125"/>
      <c r="Q214" s="125"/>
      <c r="R214" s="125"/>
      <c r="S214" s="125"/>
    </row>
    <row r="215" spans="2:19" ht="15.75" customHeight="1">
      <c r="B215" s="123"/>
      <c r="G215" s="124"/>
      <c r="H215" s="124"/>
      <c r="I215" s="124"/>
      <c r="J215" s="124"/>
      <c r="K215" s="124"/>
      <c r="L215" s="124"/>
      <c r="M215" s="124"/>
      <c r="P215" s="125"/>
      <c r="Q215" s="125"/>
      <c r="R215" s="125"/>
      <c r="S215" s="125"/>
    </row>
    <row r="216" spans="2:19" ht="15.75" customHeight="1">
      <c r="B216" s="123"/>
      <c r="G216" s="124"/>
      <c r="H216" s="124"/>
      <c r="I216" s="124"/>
      <c r="J216" s="124"/>
      <c r="K216" s="124"/>
      <c r="L216" s="124"/>
      <c r="M216" s="124"/>
      <c r="P216" s="125"/>
      <c r="Q216" s="125"/>
      <c r="R216" s="125"/>
      <c r="S216" s="125"/>
    </row>
    <row r="217" spans="2:19" ht="15.75" customHeight="1">
      <c r="B217" s="123"/>
      <c r="G217" s="124"/>
      <c r="H217" s="124"/>
      <c r="I217" s="124"/>
      <c r="J217" s="124"/>
      <c r="K217" s="124"/>
      <c r="L217" s="124"/>
      <c r="M217" s="124"/>
      <c r="P217" s="125"/>
      <c r="Q217" s="125"/>
      <c r="R217" s="125"/>
      <c r="S217" s="125"/>
    </row>
    <row r="218" spans="2:19" ht="15.75" customHeight="1">
      <c r="B218" s="123"/>
      <c r="G218" s="124"/>
      <c r="H218" s="124"/>
      <c r="I218" s="124"/>
      <c r="J218" s="124"/>
      <c r="K218" s="124"/>
      <c r="L218" s="124"/>
      <c r="M218" s="124"/>
      <c r="P218" s="125"/>
      <c r="Q218" s="125"/>
      <c r="R218" s="125"/>
      <c r="S218" s="125"/>
    </row>
    <row r="219" spans="2:19" ht="15.75" customHeight="1">
      <c r="B219" s="123"/>
      <c r="G219" s="124"/>
      <c r="H219" s="124"/>
      <c r="I219" s="124"/>
      <c r="J219" s="124"/>
      <c r="K219" s="124"/>
      <c r="L219" s="124"/>
      <c r="M219" s="124"/>
      <c r="P219" s="125"/>
      <c r="Q219" s="125"/>
      <c r="R219" s="125"/>
      <c r="S219" s="125"/>
    </row>
    <row r="220" spans="2:19" ht="15.75" customHeight="1">
      <c r="B220" s="123"/>
      <c r="G220" s="124"/>
      <c r="H220" s="124"/>
      <c r="I220" s="124"/>
      <c r="J220" s="124"/>
      <c r="K220" s="124"/>
      <c r="L220" s="124"/>
      <c r="M220" s="124"/>
      <c r="P220" s="125"/>
      <c r="Q220" s="125"/>
      <c r="R220" s="125"/>
      <c r="S220" s="125"/>
    </row>
    <row r="221" spans="2:19" ht="15.75" customHeight="1">
      <c r="B221" s="123"/>
      <c r="G221" s="124"/>
      <c r="H221" s="124"/>
      <c r="I221" s="124"/>
      <c r="J221" s="124"/>
      <c r="K221" s="124"/>
      <c r="L221" s="124"/>
      <c r="M221" s="124"/>
      <c r="P221" s="125"/>
      <c r="Q221" s="125"/>
      <c r="R221" s="125"/>
      <c r="S221" s="125"/>
    </row>
    <row r="222" spans="2:19" ht="15.75" customHeight="1">
      <c r="B222" s="123"/>
      <c r="G222" s="124"/>
      <c r="H222" s="124"/>
      <c r="I222" s="124"/>
      <c r="J222" s="124"/>
      <c r="K222" s="124"/>
      <c r="L222" s="124"/>
      <c r="M222" s="124"/>
      <c r="P222" s="125"/>
      <c r="Q222" s="125"/>
      <c r="R222" s="125"/>
      <c r="S222" s="125"/>
    </row>
    <row r="223" spans="2:19" ht="15.75" customHeight="1">
      <c r="B223" s="123"/>
      <c r="G223" s="124"/>
      <c r="H223" s="124"/>
      <c r="I223" s="124"/>
      <c r="J223" s="124"/>
      <c r="K223" s="124"/>
      <c r="L223" s="124"/>
      <c r="M223" s="124"/>
      <c r="P223" s="125"/>
      <c r="Q223" s="125"/>
      <c r="R223" s="125"/>
      <c r="S223" s="125"/>
    </row>
    <row r="224" spans="2:19" ht="15.75" customHeight="1">
      <c r="B224" s="123"/>
      <c r="G224" s="124"/>
      <c r="H224" s="124"/>
      <c r="I224" s="124"/>
      <c r="J224" s="124"/>
      <c r="K224" s="124"/>
      <c r="L224" s="124"/>
      <c r="M224" s="124"/>
      <c r="P224" s="125"/>
      <c r="Q224" s="125"/>
      <c r="R224" s="125"/>
      <c r="S224" s="125"/>
    </row>
    <row r="225" spans="2:19" ht="15.75" customHeight="1">
      <c r="B225" s="123"/>
      <c r="G225" s="124"/>
      <c r="H225" s="124"/>
      <c r="I225" s="124"/>
      <c r="J225" s="124"/>
      <c r="K225" s="124"/>
      <c r="L225" s="124"/>
      <c r="M225" s="124"/>
      <c r="P225" s="125"/>
      <c r="Q225" s="125"/>
      <c r="R225" s="125"/>
      <c r="S225" s="125"/>
    </row>
    <row r="226" spans="2:19" ht="15.75" customHeight="1">
      <c r="B226" s="123"/>
      <c r="G226" s="124"/>
      <c r="H226" s="124"/>
      <c r="I226" s="124"/>
      <c r="J226" s="124"/>
      <c r="K226" s="124"/>
      <c r="L226" s="124"/>
      <c r="M226" s="124"/>
      <c r="P226" s="125"/>
      <c r="Q226" s="125"/>
      <c r="R226" s="125"/>
      <c r="S226" s="125"/>
    </row>
    <row r="227" spans="2:19" ht="15.75" customHeight="1">
      <c r="B227" s="123"/>
      <c r="G227" s="124"/>
      <c r="H227" s="124"/>
      <c r="I227" s="124"/>
      <c r="J227" s="124"/>
      <c r="K227" s="124"/>
      <c r="L227" s="124"/>
      <c r="M227" s="124"/>
      <c r="P227" s="125"/>
      <c r="Q227" s="125"/>
      <c r="R227" s="125"/>
      <c r="S227" s="125"/>
    </row>
    <row r="228" spans="2:19" ht="15.75" customHeight="1">
      <c r="B228" s="123"/>
      <c r="G228" s="124"/>
      <c r="H228" s="124"/>
      <c r="I228" s="124"/>
      <c r="J228" s="124"/>
      <c r="K228" s="124"/>
      <c r="L228" s="124"/>
      <c r="M228" s="124"/>
      <c r="P228" s="125"/>
      <c r="Q228" s="125"/>
      <c r="R228" s="125"/>
      <c r="S228" s="125"/>
    </row>
    <row r="229" spans="2:19" ht="15.75" customHeight="1">
      <c r="B229" s="123"/>
      <c r="G229" s="124"/>
      <c r="H229" s="124"/>
      <c r="I229" s="124"/>
      <c r="J229" s="124"/>
      <c r="K229" s="124"/>
      <c r="L229" s="124"/>
      <c r="M229" s="124"/>
      <c r="P229" s="125"/>
      <c r="Q229" s="125"/>
      <c r="R229" s="125"/>
      <c r="S229" s="125"/>
    </row>
    <row r="230" spans="2:19" ht="15.75" customHeight="1">
      <c r="B230" s="123"/>
      <c r="G230" s="124"/>
      <c r="H230" s="124"/>
      <c r="I230" s="124"/>
      <c r="J230" s="124"/>
      <c r="K230" s="124"/>
      <c r="L230" s="124"/>
      <c r="M230" s="124"/>
      <c r="P230" s="125"/>
      <c r="Q230" s="125"/>
      <c r="R230" s="125"/>
      <c r="S230" s="125"/>
    </row>
    <row r="231" spans="2:19" ht="15.75" customHeight="1">
      <c r="B231" s="123"/>
      <c r="G231" s="124"/>
      <c r="H231" s="124"/>
      <c r="I231" s="124"/>
      <c r="J231" s="124"/>
      <c r="K231" s="124"/>
      <c r="L231" s="124"/>
      <c r="M231" s="124"/>
      <c r="P231" s="125"/>
      <c r="Q231" s="125"/>
      <c r="R231" s="125"/>
      <c r="S231" s="125"/>
    </row>
    <row r="232" spans="2:19" ht="15.75" customHeight="1">
      <c r="B232" s="123"/>
      <c r="G232" s="124"/>
      <c r="H232" s="124"/>
      <c r="I232" s="124"/>
      <c r="J232" s="124"/>
      <c r="K232" s="124"/>
      <c r="L232" s="124"/>
      <c r="M232" s="124"/>
      <c r="P232" s="125"/>
      <c r="Q232" s="125"/>
      <c r="R232" s="125"/>
      <c r="S232" s="125"/>
    </row>
    <row r="233" spans="2:19" ht="15.75" customHeight="1">
      <c r="B233" s="123"/>
      <c r="G233" s="124"/>
      <c r="H233" s="124"/>
      <c r="I233" s="124"/>
      <c r="J233" s="124"/>
      <c r="K233" s="124"/>
      <c r="L233" s="124"/>
      <c r="M233" s="124"/>
      <c r="P233" s="125"/>
      <c r="Q233" s="125"/>
      <c r="R233" s="125"/>
      <c r="S233" s="125"/>
    </row>
    <row r="234" spans="2:19" ht="15.75" customHeight="1">
      <c r="B234" s="123"/>
      <c r="G234" s="124"/>
      <c r="H234" s="124"/>
      <c r="I234" s="124"/>
      <c r="J234" s="124"/>
      <c r="K234" s="124"/>
      <c r="L234" s="124"/>
      <c r="M234" s="124"/>
      <c r="P234" s="125"/>
      <c r="Q234" s="125"/>
      <c r="R234" s="125"/>
      <c r="S234" s="125"/>
    </row>
    <row r="235" spans="2:19" ht="15.75" customHeight="1">
      <c r="B235" s="123"/>
      <c r="G235" s="124"/>
      <c r="H235" s="124"/>
      <c r="I235" s="124"/>
      <c r="J235" s="124"/>
      <c r="K235" s="124"/>
      <c r="L235" s="124"/>
      <c r="M235" s="124"/>
      <c r="P235" s="125"/>
      <c r="Q235" s="125"/>
      <c r="R235" s="125"/>
      <c r="S235" s="125"/>
    </row>
    <row r="236" spans="2:19" ht="15.75" customHeight="1">
      <c r="B236" s="123"/>
      <c r="G236" s="124"/>
      <c r="H236" s="124"/>
      <c r="I236" s="124"/>
      <c r="J236" s="124"/>
      <c r="K236" s="124"/>
      <c r="L236" s="124"/>
      <c r="M236" s="124"/>
      <c r="P236" s="125"/>
      <c r="Q236" s="125"/>
      <c r="R236" s="125"/>
      <c r="S236" s="125"/>
    </row>
    <row r="237" spans="2:19" ht="15.75" customHeight="1">
      <c r="B237" s="123"/>
      <c r="G237" s="124"/>
      <c r="H237" s="124"/>
      <c r="I237" s="124"/>
      <c r="J237" s="124"/>
      <c r="K237" s="124"/>
      <c r="L237" s="124"/>
      <c r="M237" s="124"/>
      <c r="P237" s="125"/>
      <c r="Q237" s="125"/>
      <c r="R237" s="125"/>
      <c r="S237" s="125"/>
    </row>
    <row r="238" spans="2:19" ht="15.75" customHeight="1">
      <c r="B238" s="123"/>
      <c r="G238" s="124"/>
      <c r="H238" s="124"/>
      <c r="I238" s="124"/>
      <c r="J238" s="124"/>
      <c r="K238" s="124"/>
      <c r="L238" s="124"/>
      <c r="M238" s="124"/>
      <c r="P238" s="125"/>
      <c r="Q238" s="125"/>
      <c r="R238" s="125"/>
      <c r="S238" s="125"/>
    </row>
    <row r="239" spans="2:19" ht="15.75" customHeight="1">
      <c r="B239" s="123"/>
      <c r="G239" s="124"/>
      <c r="H239" s="124"/>
      <c r="I239" s="124"/>
      <c r="J239" s="124"/>
      <c r="K239" s="124"/>
      <c r="L239" s="124"/>
      <c r="M239" s="124"/>
      <c r="P239" s="125"/>
      <c r="Q239" s="125"/>
      <c r="R239" s="125"/>
      <c r="S239" s="125"/>
    </row>
    <row r="240" spans="2:19" ht="15.75" customHeight="1">
      <c r="B240" s="123"/>
      <c r="G240" s="124"/>
      <c r="H240" s="124"/>
      <c r="I240" s="124"/>
      <c r="J240" s="124"/>
      <c r="K240" s="124"/>
      <c r="L240" s="124"/>
      <c r="M240" s="124"/>
      <c r="P240" s="125"/>
      <c r="Q240" s="125"/>
      <c r="R240" s="125"/>
      <c r="S240" s="125"/>
    </row>
    <row r="241" spans="2:19" ht="15.75" customHeight="1">
      <c r="B241" s="123"/>
      <c r="G241" s="124"/>
      <c r="H241" s="124"/>
      <c r="I241" s="124"/>
      <c r="J241" s="124"/>
      <c r="K241" s="124"/>
      <c r="L241" s="124"/>
      <c r="M241" s="124"/>
      <c r="P241" s="125"/>
      <c r="Q241" s="125"/>
      <c r="R241" s="125"/>
      <c r="S241" s="125"/>
    </row>
    <row r="242" spans="2:19" ht="15.75" customHeight="1">
      <c r="B242" s="123"/>
      <c r="G242" s="124"/>
      <c r="H242" s="124"/>
      <c r="I242" s="124"/>
      <c r="J242" s="124"/>
      <c r="K242" s="124"/>
      <c r="L242" s="124"/>
      <c r="M242" s="124"/>
      <c r="P242" s="125"/>
      <c r="Q242" s="125"/>
      <c r="R242" s="125"/>
      <c r="S242" s="125"/>
    </row>
    <row r="243" spans="2:19" ht="15.75" customHeight="1">
      <c r="B243" s="123"/>
      <c r="G243" s="124"/>
      <c r="H243" s="124"/>
      <c r="I243" s="124"/>
      <c r="J243" s="124"/>
      <c r="K243" s="124"/>
      <c r="L243" s="124"/>
      <c r="M243" s="124"/>
      <c r="P243" s="125"/>
      <c r="Q243" s="125"/>
      <c r="R243" s="125"/>
      <c r="S243" s="125"/>
    </row>
    <row r="244" spans="2:19" ht="15.75" customHeight="1">
      <c r="B244" s="123"/>
      <c r="G244" s="124"/>
      <c r="H244" s="124"/>
      <c r="I244" s="124"/>
      <c r="J244" s="124"/>
      <c r="K244" s="124"/>
      <c r="L244" s="124"/>
      <c r="M244" s="124"/>
      <c r="P244" s="125"/>
      <c r="Q244" s="125"/>
      <c r="R244" s="125"/>
      <c r="S244" s="125"/>
    </row>
    <row r="245" spans="2:19" ht="15.75" customHeight="1">
      <c r="B245" s="123"/>
      <c r="G245" s="124"/>
      <c r="H245" s="124"/>
      <c r="I245" s="124"/>
      <c r="J245" s="124"/>
      <c r="K245" s="124"/>
      <c r="L245" s="124"/>
      <c r="M245" s="124"/>
      <c r="P245" s="125"/>
      <c r="Q245" s="125"/>
      <c r="R245" s="125"/>
      <c r="S245" s="125"/>
    </row>
    <row r="246" spans="2:19" ht="15.75" customHeight="1">
      <c r="B246" s="123"/>
      <c r="G246" s="124"/>
      <c r="H246" s="124"/>
      <c r="I246" s="124"/>
      <c r="J246" s="124"/>
      <c r="K246" s="124"/>
      <c r="L246" s="124"/>
      <c r="M246" s="124"/>
      <c r="P246" s="125"/>
      <c r="Q246" s="125"/>
      <c r="R246" s="125"/>
      <c r="S246" s="125"/>
    </row>
    <row r="247" spans="2:19" ht="15.75" customHeight="1">
      <c r="B247" s="123"/>
      <c r="G247" s="124"/>
      <c r="H247" s="124"/>
      <c r="I247" s="124"/>
      <c r="J247" s="124"/>
      <c r="K247" s="124"/>
      <c r="L247" s="124"/>
      <c r="M247" s="124"/>
      <c r="P247" s="125"/>
      <c r="Q247" s="125"/>
      <c r="R247" s="125"/>
      <c r="S247" s="125"/>
    </row>
    <row r="248" spans="2:19" ht="15.75" customHeight="1">
      <c r="B248" s="123"/>
      <c r="G248" s="124"/>
      <c r="H248" s="124"/>
      <c r="I248" s="124"/>
      <c r="J248" s="124"/>
      <c r="K248" s="124"/>
      <c r="L248" s="124"/>
      <c r="M248" s="124"/>
      <c r="P248" s="125"/>
      <c r="Q248" s="125"/>
      <c r="R248" s="125"/>
      <c r="S248" s="125"/>
    </row>
    <row r="249" spans="2:19" ht="15.75" customHeight="1">
      <c r="B249" s="123"/>
      <c r="G249" s="124"/>
      <c r="H249" s="124"/>
      <c r="I249" s="124"/>
      <c r="J249" s="124"/>
      <c r="K249" s="124"/>
      <c r="L249" s="124"/>
      <c r="M249" s="124"/>
      <c r="P249" s="125"/>
      <c r="Q249" s="125"/>
      <c r="R249" s="125"/>
      <c r="S249" s="125"/>
    </row>
    <row r="250" spans="2:19" ht="15.75" customHeight="1">
      <c r="B250" s="123"/>
      <c r="G250" s="124"/>
      <c r="H250" s="124"/>
      <c r="I250" s="124"/>
      <c r="J250" s="124"/>
      <c r="K250" s="124"/>
      <c r="L250" s="124"/>
      <c r="M250" s="124"/>
      <c r="P250" s="125"/>
      <c r="Q250" s="125"/>
      <c r="R250" s="125"/>
      <c r="S250" s="125"/>
    </row>
    <row r="251" spans="2:19" ht="15.75" customHeight="1">
      <c r="B251" s="123"/>
      <c r="G251" s="124"/>
      <c r="H251" s="124"/>
      <c r="I251" s="124"/>
      <c r="J251" s="124"/>
      <c r="K251" s="124"/>
      <c r="L251" s="124"/>
      <c r="M251" s="124"/>
      <c r="P251" s="125"/>
      <c r="Q251" s="125"/>
      <c r="R251" s="125"/>
      <c r="S251" s="125"/>
    </row>
    <row r="252" spans="2:19" ht="15.75" customHeight="1">
      <c r="B252" s="123"/>
      <c r="G252" s="124"/>
      <c r="H252" s="124"/>
      <c r="I252" s="124"/>
      <c r="J252" s="124"/>
      <c r="K252" s="124"/>
      <c r="L252" s="124"/>
      <c r="M252" s="124"/>
      <c r="P252" s="125"/>
      <c r="Q252" s="125"/>
      <c r="R252" s="125"/>
      <c r="S252" s="125"/>
    </row>
    <row r="253" spans="2:19" ht="15.75" customHeight="1">
      <c r="B253" s="123"/>
      <c r="G253" s="124"/>
      <c r="H253" s="124"/>
      <c r="I253" s="124"/>
      <c r="J253" s="124"/>
      <c r="K253" s="124"/>
      <c r="L253" s="124"/>
      <c r="M253" s="124"/>
      <c r="P253" s="125"/>
      <c r="Q253" s="125"/>
      <c r="R253" s="125"/>
      <c r="S253" s="125"/>
    </row>
    <row r="254" spans="2:19" ht="15.75" customHeight="1">
      <c r="B254" s="123"/>
      <c r="G254" s="124"/>
      <c r="H254" s="124"/>
      <c r="I254" s="124"/>
      <c r="J254" s="124"/>
      <c r="K254" s="124"/>
      <c r="L254" s="124"/>
      <c r="M254" s="124"/>
      <c r="P254" s="125"/>
      <c r="Q254" s="125"/>
      <c r="R254" s="125"/>
      <c r="S254" s="125"/>
    </row>
    <row r="255" spans="2:19" ht="15.75" customHeight="1">
      <c r="B255" s="123"/>
      <c r="G255" s="124"/>
      <c r="H255" s="124"/>
      <c r="I255" s="124"/>
      <c r="J255" s="124"/>
      <c r="K255" s="124"/>
      <c r="L255" s="124"/>
      <c r="M255" s="124"/>
      <c r="P255" s="125"/>
      <c r="Q255" s="125"/>
      <c r="R255" s="125"/>
      <c r="S255" s="125"/>
    </row>
    <row r="256" spans="2:19" ht="15.75" customHeight="1">
      <c r="B256" s="123"/>
      <c r="G256" s="124"/>
      <c r="H256" s="124"/>
      <c r="I256" s="124"/>
      <c r="J256" s="124"/>
      <c r="K256" s="124"/>
      <c r="L256" s="124"/>
      <c r="M256" s="124"/>
      <c r="P256" s="125"/>
      <c r="Q256" s="125"/>
      <c r="R256" s="125"/>
      <c r="S256" s="125"/>
    </row>
    <row r="257" spans="2:19" ht="15.75" customHeight="1">
      <c r="B257" s="123"/>
      <c r="G257" s="124"/>
      <c r="H257" s="124"/>
      <c r="I257" s="124"/>
      <c r="J257" s="124"/>
      <c r="K257" s="124"/>
      <c r="L257" s="124"/>
      <c r="M257" s="124"/>
      <c r="P257" s="125"/>
      <c r="Q257" s="125"/>
      <c r="R257" s="125"/>
      <c r="S257" s="125"/>
    </row>
    <row r="258" spans="2:19" ht="15.75" customHeight="1">
      <c r="B258" s="123"/>
      <c r="G258" s="124"/>
      <c r="H258" s="124"/>
      <c r="I258" s="124"/>
      <c r="J258" s="124"/>
      <c r="K258" s="124"/>
      <c r="L258" s="124"/>
      <c r="M258" s="124"/>
      <c r="P258" s="125"/>
      <c r="Q258" s="125"/>
      <c r="R258" s="125"/>
      <c r="S258" s="125"/>
    </row>
    <row r="259" spans="2:19" ht="15.75" customHeight="1">
      <c r="B259" s="123"/>
      <c r="G259" s="124"/>
      <c r="H259" s="124"/>
      <c r="I259" s="124"/>
      <c r="J259" s="124"/>
      <c r="K259" s="124"/>
      <c r="L259" s="124"/>
      <c r="M259" s="124"/>
      <c r="P259" s="125"/>
      <c r="Q259" s="125"/>
      <c r="R259" s="125"/>
      <c r="S259" s="125"/>
    </row>
    <row r="260" spans="2:19" ht="15.75" customHeight="1">
      <c r="B260" s="123"/>
      <c r="G260" s="124"/>
      <c r="H260" s="124"/>
      <c r="I260" s="124"/>
      <c r="J260" s="124"/>
      <c r="K260" s="124"/>
      <c r="L260" s="124"/>
      <c r="M260" s="124"/>
      <c r="P260" s="125"/>
      <c r="Q260" s="125"/>
      <c r="R260" s="125"/>
      <c r="S260" s="125"/>
    </row>
    <row r="261" spans="2:19" ht="15.75" customHeight="1">
      <c r="B261" s="123"/>
      <c r="G261" s="124"/>
      <c r="H261" s="124"/>
      <c r="I261" s="124"/>
      <c r="J261" s="124"/>
      <c r="K261" s="124"/>
      <c r="L261" s="124"/>
      <c r="M261" s="124"/>
      <c r="P261" s="125"/>
      <c r="Q261" s="125"/>
      <c r="R261" s="125"/>
      <c r="S261" s="125"/>
    </row>
    <row r="262" spans="2:19" ht="15.75" customHeight="1">
      <c r="B262" s="123"/>
      <c r="G262" s="124"/>
      <c r="H262" s="124"/>
      <c r="I262" s="124"/>
      <c r="J262" s="124"/>
      <c r="K262" s="124"/>
      <c r="L262" s="124"/>
      <c r="M262" s="124"/>
      <c r="P262" s="125"/>
      <c r="Q262" s="125"/>
      <c r="R262" s="125"/>
      <c r="S262" s="125"/>
    </row>
    <row r="263" spans="2:19" ht="15.75" customHeight="1">
      <c r="B263" s="123"/>
      <c r="G263" s="124"/>
      <c r="H263" s="124"/>
      <c r="I263" s="124"/>
      <c r="J263" s="124"/>
      <c r="K263" s="124"/>
      <c r="L263" s="124"/>
      <c r="M263" s="124"/>
      <c r="P263" s="125"/>
      <c r="Q263" s="125"/>
      <c r="R263" s="125"/>
      <c r="S263" s="125"/>
    </row>
    <row r="264" spans="2:19" ht="15.75" customHeight="1">
      <c r="B264" s="123"/>
      <c r="G264" s="124"/>
      <c r="H264" s="124"/>
      <c r="I264" s="124"/>
      <c r="J264" s="124"/>
      <c r="K264" s="124"/>
      <c r="L264" s="124"/>
      <c r="M264" s="124"/>
      <c r="P264" s="125"/>
      <c r="Q264" s="125"/>
      <c r="R264" s="125"/>
      <c r="S264" s="125"/>
    </row>
    <row r="265" spans="2:19" ht="15.75" customHeight="1">
      <c r="B265" s="123"/>
      <c r="G265" s="124"/>
      <c r="H265" s="124"/>
      <c r="I265" s="124"/>
      <c r="J265" s="124"/>
      <c r="K265" s="124"/>
      <c r="L265" s="124"/>
      <c r="M265" s="124"/>
      <c r="P265" s="125"/>
      <c r="Q265" s="125"/>
      <c r="R265" s="125"/>
      <c r="S265" s="125"/>
    </row>
    <row r="266" spans="2:19" ht="15.75" customHeight="1">
      <c r="B266" s="123"/>
      <c r="G266" s="124"/>
      <c r="H266" s="124"/>
      <c r="I266" s="124"/>
      <c r="J266" s="124"/>
      <c r="K266" s="124"/>
      <c r="L266" s="124"/>
      <c r="M266" s="124"/>
      <c r="P266" s="125"/>
      <c r="Q266" s="125"/>
      <c r="R266" s="125"/>
      <c r="S266" s="125"/>
    </row>
    <row r="267" spans="2:19" ht="15.75" customHeight="1">
      <c r="B267" s="123"/>
      <c r="G267" s="124"/>
      <c r="H267" s="124"/>
      <c r="I267" s="124"/>
      <c r="J267" s="124"/>
      <c r="K267" s="124"/>
      <c r="L267" s="124"/>
      <c r="M267" s="124"/>
      <c r="P267" s="125"/>
      <c r="Q267" s="125"/>
      <c r="R267" s="125"/>
      <c r="S267" s="125"/>
    </row>
    <row r="268" spans="2:19" ht="15.75" customHeight="1">
      <c r="B268" s="123"/>
      <c r="G268" s="124"/>
      <c r="H268" s="124"/>
      <c r="I268" s="124"/>
      <c r="J268" s="124"/>
      <c r="K268" s="124"/>
      <c r="L268" s="124"/>
      <c r="M268" s="124"/>
      <c r="P268" s="125"/>
      <c r="Q268" s="125"/>
      <c r="R268" s="125"/>
      <c r="S268" s="125"/>
    </row>
    <row r="269" spans="2:19" ht="15.75" customHeight="1">
      <c r="B269" s="123"/>
      <c r="G269" s="124"/>
      <c r="H269" s="124"/>
      <c r="I269" s="124"/>
      <c r="J269" s="124"/>
      <c r="K269" s="124"/>
      <c r="L269" s="124"/>
      <c r="M269" s="124"/>
      <c r="P269" s="125"/>
      <c r="Q269" s="125"/>
      <c r="R269" s="125"/>
      <c r="S269" s="125"/>
    </row>
    <row r="270" spans="2:19" ht="15.75" customHeight="1">
      <c r="B270" s="123"/>
      <c r="G270" s="124"/>
      <c r="H270" s="124"/>
      <c r="I270" s="124"/>
      <c r="J270" s="124"/>
      <c r="K270" s="124"/>
      <c r="L270" s="124"/>
      <c r="M270" s="124"/>
      <c r="P270" s="125"/>
      <c r="Q270" s="125"/>
      <c r="R270" s="125"/>
      <c r="S270" s="125"/>
    </row>
    <row r="271" spans="2:19" ht="15.75" customHeight="1">
      <c r="B271" s="123"/>
      <c r="G271" s="124"/>
      <c r="H271" s="124"/>
      <c r="I271" s="124"/>
      <c r="J271" s="124"/>
      <c r="K271" s="124"/>
      <c r="L271" s="124"/>
      <c r="M271" s="124"/>
      <c r="P271" s="125"/>
      <c r="Q271" s="125"/>
      <c r="R271" s="125"/>
      <c r="S271" s="125"/>
    </row>
    <row r="272" spans="2:19" ht="15.75" customHeight="1">
      <c r="B272" s="123"/>
      <c r="G272" s="124"/>
      <c r="H272" s="124"/>
      <c r="I272" s="124"/>
      <c r="J272" s="124"/>
      <c r="K272" s="124"/>
      <c r="L272" s="124"/>
      <c r="M272" s="124"/>
      <c r="P272" s="125"/>
      <c r="Q272" s="125"/>
      <c r="R272" s="125"/>
      <c r="S272" s="125"/>
    </row>
    <row r="273" spans="2:19" ht="15.75" customHeight="1">
      <c r="B273" s="123"/>
      <c r="G273" s="124"/>
      <c r="H273" s="124"/>
      <c r="I273" s="124"/>
      <c r="J273" s="124"/>
      <c r="K273" s="124"/>
      <c r="L273" s="124"/>
      <c r="M273" s="124"/>
      <c r="P273" s="125"/>
      <c r="Q273" s="125"/>
      <c r="R273" s="125"/>
      <c r="S273" s="125"/>
    </row>
    <row r="274" spans="2:19" ht="15.75" customHeight="1">
      <c r="B274" s="123"/>
      <c r="G274" s="124"/>
      <c r="H274" s="124"/>
      <c r="I274" s="124"/>
      <c r="J274" s="124"/>
      <c r="K274" s="124"/>
      <c r="L274" s="124"/>
      <c r="M274" s="124"/>
      <c r="P274" s="125"/>
      <c r="Q274" s="125"/>
      <c r="R274" s="125"/>
      <c r="S274" s="125"/>
    </row>
    <row r="275" spans="2:19" ht="15.75" customHeight="1">
      <c r="B275" s="123"/>
      <c r="G275" s="124"/>
      <c r="H275" s="124"/>
      <c r="I275" s="124"/>
      <c r="J275" s="124"/>
      <c r="K275" s="124"/>
      <c r="L275" s="124"/>
      <c r="M275" s="124"/>
      <c r="P275" s="125"/>
      <c r="Q275" s="125"/>
      <c r="R275" s="125"/>
      <c r="S275" s="125"/>
    </row>
    <row r="276" spans="2:19" ht="15.75" customHeight="1">
      <c r="B276" s="123"/>
      <c r="G276" s="124"/>
      <c r="H276" s="124"/>
      <c r="I276" s="124"/>
      <c r="J276" s="124"/>
      <c r="K276" s="124"/>
      <c r="L276" s="124"/>
      <c r="M276" s="124"/>
      <c r="P276" s="125"/>
      <c r="Q276" s="125"/>
      <c r="R276" s="125"/>
      <c r="S276" s="125"/>
    </row>
    <row r="277" spans="2:19" ht="15.75" customHeight="1">
      <c r="B277" s="123"/>
      <c r="G277" s="124"/>
      <c r="H277" s="124"/>
      <c r="I277" s="124"/>
      <c r="J277" s="124"/>
      <c r="K277" s="124"/>
      <c r="L277" s="124"/>
      <c r="M277" s="124"/>
      <c r="P277" s="125"/>
      <c r="Q277" s="125"/>
      <c r="R277" s="125"/>
      <c r="S277" s="125"/>
    </row>
    <row r="278" spans="2:19" ht="15.75" customHeight="1">
      <c r="B278" s="123"/>
      <c r="G278" s="124"/>
      <c r="H278" s="124"/>
      <c r="I278" s="124"/>
      <c r="J278" s="124"/>
      <c r="K278" s="124"/>
      <c r="L278" s="124"/>
      <c r="M278" s="124"/>
      <c r="P278" s="125"/>
      <c r="Q278" s="125"/>
      <c r="R278" s="125"/>
      <c r="S278" s="125"/>
    </row>
    <row r="279" spans="2:19" ht="15.75" customHeight="1">
      <c r="B279" s="123"/>
      <c r="G279" s="124"/>
      <c r="H279" s="124"/>
      <c r="I279" s="124"/>
      <c r="J279" s="124"/>
      <c r="K279" s="124"/>
      <c r="L279" s="124"/>
      <c r="M279" s="124"/>
      <c r="P279" s="125"/>
      <c r="Q279" s="125"/>
      <c r="R279" s="125"/>
      <c r="S279" s="125"/>
    </row>
    <row r="280" spans="2:19" ht="15.75" customHeight="1">
      <c r="B280" s="123"/>
      <c r="G280" s="124"/>
      <c r="H280" s="124"/>
      <c r="I280" s="124"/>
      <c r="J280" s="124"/>
      <c r="K280" s="124"/>
      <c r="L280" s="124"/>
      <c r="M280" s="124"/>
      <c r="P280" s="125"/>
      <c r="Q280" s="125"/>
      <c r="R280" s="125"/>
      <c r="S280" s="125"/>
    </row>
    <row r="281" spans="2:19" ht="15.75" customHeight="1">
      <c r="B281" s="123"/>
      <c r="G281" s="124"/>
      <c r="H281" s="124"/>
      <c r="I281" s="124"/>
      <c r="J281" s="124"/>
      <c r="K281" s="124"/>
      <c r="L281" s="124"/>
      <c r="M281" s="124"/>
      <c r="P281" s="125"/>
      <c r="Q281" s="125"/>
      <c r="R281" s="125"/>
      <c r="S281" s="125"/>
    </row>
    <row r="282" spans="2:19" ht="15.75" customHeight="1">
      <c r="B282" s="123"/>
      <c r="G282" s="124"/>
      <c r="H282" s="124"/>
      <c r="I282" s="124"/>
      <c r="J282" s="124"/>
      <c r="K282" s="124"/>
      <c r="L282" s="124"/>
      <c r="M282" s="124"/>
      <c r="P282" s="125"/>
      <c r="Q282" s="125"/>
      <c r="R282" s="125"/>
      <c r="S282" s="125"/>
    </row>
    <row r="283" spans="2:19" ht="15.75" customHeight="1">
      <c r="B283" s="123"/>
      <c r="G283" s="124"/>
      <c r="H283" s="124"/>
      <c r="I283" s="124"/>
      <c r="J283" s="124"/>
      <c r="K283" s="124"/>
      <c r="L283" s="124"/>
      <c r="M283" s="124"/>
      <c r="P283" s="125"/>
      <c r="Q283" s="125"/>
      <c r="R283" s="125"/>
      <c r="S283" s="125"/>
    </row>
    <row r="284" spans="2:19" ht="15.75" customHeight="1">
      <c r="B284" s="123"/>
      <c r="G284" s="124"/>
      <c r="H284" s="124"/>
      <c r="I284" s="124"/>
      <c r="J284" s="124"/>
      <c r="K284" s="124"/>
      <c r="L284" s="124"/>
      <c r="M284" s="124"/>
      <c r="P284" s="125"/>
      <c r="Q284" s="125"/>
      <c r="R284" s="125"/>
      <c r="S284" s="125"/>
    </row>
    <row r="285" spans="2:19" ht="15.75" customHeight="1">
      <c r="B285" s="123"/>
      <c r="G285" s="124"/>
      <c r="H285" s="124"/>
      <c r="I285" s="124"/>
      <c r="J285" s="124"/>
      <c r="K285" s="124"/>
      <c r="L285" s="124"/>
      <c r="M285" s="124"/>
      <c r="P285" s="125"/>
      <c r="Q285" s="125"/>
      <c r="R285" s="125"/>
      <c r="S285" s="125"/>
    </row>
    <row r="286" spans="2:19" ht="15.75" customHeight="1">
      <c r="B286" s="123"/>
      <c r="G286" s="124"/>
      <c r="H286" s="124"/>
      <c r="I286" s="124"/>
      <c r="J286" s="124"/>
      <c r="K286" s="124"/>
      <c r="L286" s="124"/>
      <c r="M286" s="124"/>
      <c r="P286" s="125"/>
      <c r="Q286" s="125"/>
      <c r="R286" s="125"/>
      <c r="S286" s="125"/>
    </row>
    <row r="287" spans="2:19" ht="15.75" customHeight="1">
      <c r="B287" s="123"/>
      <c r="G287" s="124"/>
      <c r="H287" s="124"/>
      <c r="I287" s="124"/>
      <c r="J287" s="124"/>
      <c r="K287" s="124"/>
      <c r="L287" s="124"/>
      <c r="M287" s="124"/>
      <c r="P287" s="125"/>
      <c r="Q287" s="125"/>
      <c r="R287" s="125"/>
      <c r="S287" s="125"/>
    </row>
    <row r="288" spans="2:19" ht="15.75" customHeight="1">
      <c r="B288" s="123"/>
      <c r="G288" s="124"/>
      <c r="H288" s="124"/>
      <c r="I288" s="124"/>
      <c r="J288" s="124"/>
      <c r="K288" s="124"/>
      <c r="L288" s="124"/>
      <c r="M288" s="124"/>
      <c r="P288" s="125"/>
      <c r="Q288" s="125"/>
      <c r="R288" s="125"/>
      <c r="S288" s="125"/>
    </row>
    <row r="289" spans="2:19" ht="15.75" customHeight="1">
      <c r="B289" s="123"/>
      <c r="G289" s="124"/>
      <c r="H289" s="124"/>
      <c r="I289" s="124"/>
      <c r="J289" s="124"/>
      <c r="K289" s="124"/>
      <c r="L289" s="124"/>
      <c r="M289" s="124"/>
      <c r="P289" s="125"/>
      <c r="Q289" s="125"/>
      <c r="R289" s="125"/>
      <c r="S289" s="125"/>
    </row>
    <row r="290" spans="2:19" ht="15.75" customHeight="1">
      <c r="B290" s="123"/>
      <c r="G290" s="124"/>
      <c r="H290" s="124"/>
      <c r="I290" s="124"/>
      <c r="J290" s="124"/>
      <c r="K290" s="124"/>
      <c r="L290" s="124"/>
      <c r="M290" s="124"/>
      <c r="P290" s="125"/>
      <c r="Q290" s="125"/>
      <c r="R290" s="125"/>
      <c r="S290" s="125"/>
    </row>
    <row r="291" spans="2:19" ht="15.75" customHeight="1">
      <c r="B291" s="123"/>
      <c r="G291" s="124"/>
      <c r="H291" s="124"/>
      <c r="I291" s="124"/>
      <c r="J291" s="124"/>
      <c r="K291" s="124"/>
      <c r="L291" s="124"/>
      <c r="M291" s="124"/>
      <c r="P291" s="125"/>
      <c r="Q291" s="125"/>
      <c r="R291" s="125"/>
      <c r="S291" s="125"/>
    </row>
    <row r="292" spans="2:19" ht="15.75" customHeight="1">
      <c r="B292" s="123"/>
      <c r="G292" s="124"/>
      <c r="H292" s="124"/>
      <c r="I292" s="124"/>
      <c r="J292" s="124"/>
      <c r="K292" s="124"/>
      <c r="L292" s="124"/>
      <c r="M292" s="124"/>
      <c r="P292" s="125"/>
      <c r="Q292" s="125"/>
      <c r="R292" s="125"/>
      <c r="S292" s="125"/>
    </row>
    <row r="293" spans="2:19" ht="15.75" customHeight="1">
      <c r="B293" s="123"/>
      <c r="G293" s="124"/>
      <c r="H293" s="124"/>
      <c r="I293" s="124"/>
      <c r="J293" s="124"/>
      <c r="K293" s="124"/>
      <c r="L293" s="124"/>
      <c r="M293" s="124"/>
      <c r="P293" s="125"/>
      <c r="Q293" s="125"/>
      <c r="R293" s="125"/>
      <c r="S293" s="125"/>
    </row>
    <row r="294" spans="2:19" ht="15.75" customHeight="1">
      <c r="B294" s="123"/>
      <c r="G294" s="124"/>
      <c r="H294" s="124"/>
      <c r="I294" s="124"/>
      <c r="J294" s="124"/>
      <c r="K294" s="124"/>
      <c r="L294" s="124"/>
      <c r="M294" s="124"/>
      <c r="P294" s="125"/>
      <c r="Q294" s="125"/>
      <c r="R294" s="125"/>
      <c r="S294" s="125"/>
    </row>
    <row r="295" spans="2:19" ht="15.75" customHeight="1">
      <c r="B295" s="123"/>
      <c r="G295" s="124"/>
      <c r="H295" s="124"/>
      <c r="I295" s="124"/>
      <c r="J295" s="124"/>
      <c r="K295" s="124"/>
      <c r="L295" s="124"/>
      <c r="M295" s="124"/>
      <c r="P295" s="125"/>
      <c r="Q295" s="125"/>
      <c r="R295" s="125"/>
      <c r="S295" s="125"/>
    </row>
    <row r="296" spans="2:19" ht="15.75" customHeight="1">
      <c r="B296" s="123"/>
      <c r="G296" s="124"/>
      <c r="H296" s="124"/>
      <c r="I296" s="124"/>
      <c r="J296" s="124"/>
      <c r="K296" s="124"/>
      <c r="L296" s="124"/>
      <c r="M296" s="124"/>
      <c r="P296" s="125"/>
      <c r="Q296" s="125"/>
      <c r="R296" s="125"/>
      <c r="S296" s="125"/>
    </row>
    <row r="297" spans="2:19" ht="15.75" customHeight="1">
      <c r="B297" s="123"/>
      <c r="G297" s="124"/>
      <c r="H297" s="124"/>
      <c r="I297" s="124"/>
      <c r="J297" s="124"/>
      <c r="K297" s="124"/>
      <c r="L297" s="124"/>
      <c r="M297" s="124"/>
      <c r="P297" s="125"/>
      <c r="Q297" s="125"/>
      <c r="R297" s="125"/>
      <c r="S297" s="125"/>
    </row>
    <row r="298" spans="2:19" ht="15.75" customHeight="1">
      <c r="B298" s="123"/>
      <c r="G298" s="124"/>
      <c r="H298" s="124"/>
      <c r="I298" s="124"/>
      <c r="J298" s="124"/>
      <c r="K298" s="124"/>
      <c r="L298" s="124"/>
      <c r="M298" s="124"/>
      <c r="P298" s="125"/>
      <c r="Q298" s="125"/>
      <c r="R298" s="125"/>
      <c r="S298" s="125"/>
    </row>
    <row r="299" spans="2:19" ht="15.75" customHeight="1">
      <c r="B299" s="123"/>
      <c r="G299" s="124"/>
      <c r="H299" s="124"/>
      <c r="I299" s="124"/>
      <c r="J299" s="124"/>
      <c r="K299" s="124"/>
      <c r="L299" s="124"/>
      <c r="M299" s="124"/>
      <c r="P299" s="125"/>
      <c r="Q299" s="125"/>
      <c r="R299" s="125"/>
      <c r="S299" s="125"/>
    </row>
    <row r="300" spans="2:19" ht="15.75" customHeight="1">
      <c r="B300" s="123"/>
      <c r="G300" s="124"/>
      <c r="H300" s="124"/>
      <c r="I300" s="124"/>
      <c r="J300" s="124"/>
      <c r="K300" s="124"/>
      <c r="L300" s="124"/>
      <c r="M300" s="124"/>
      <c r="P300" s="125"/>
      <c r="Q300" s="125"/>
      <c r="R300" s="125"/>
      <c r="S300" s="125"/>
    </row>
    <row r="301" spans="2:19" ht="15.75" customHeight="1">
      <c r="B301" s="123"/>
      <c r="G301" s="124"/>
      <c r="H301" s="124"/>
      <c r="I301" s="124"/>
      <c r="J301" s="124"/>
      <c r="K301" s="124"/>
      <c r="L301" s="124"/>
      <c r="M301" s="124"/>
      <c r="P301" s="125"/>
      <c r="Q301" s="125"/>
      <c r="R301" s="125"/>
      <c r="S301" s="125"/>
    </row>
    <row r="302" spans="2:19" ht="15.75" customHeight="1">
      <c r="B302" s="123"/>
      <c r="G302" s="124"/>
      <c r="H302" s="124"/>
      <c r="I302" s="124"/>
      <c r="J302" s="124"/>
      <c r="K302" s="124"/>
      <c r="L302" s="124"/>
      <c r="M302" s="124"/>
      <c r="P302" s="125"/>
      <c r="Q302" s="125"/>
      <c r="R302" s="125"/>
      <c r="S302" s="125"/>
    </row>
    <row r="303" spans="2:19" ht="15.75" customHeight="1">
      <c r="B303" s="123"/>
      <c r="G303" s="124"/>
      <c r="H303" s="124"/>
      <c r="I303" s="124"/>
      <c r="J303" s="124"/>
      <c r="K303" s="124"/>
      <c r="L303" s="124"/>
      <c r="M303" s="124"/>
      <c r="P303" s="125"/>
      <c r="Q303" s="125"/>
      <c r="R303" s="125"/>
      <c r="S303" s="125"/>
    </row>
    <row r="304" spans="2:19" ht="15.75" customHeight="1">
      <c r="B304" s="123"/>
      <c r="G304" s="124"/>
      <c r="H304" s="124"/>
      <c r="I304" s="124"/>
      <c r="J304" s="124"/>
      <c r="K304" s="124"/>
      <c r="L304" s="124"/>
      <c r="M304" s="124"/>
      <c r="P304" s="125"/>
      <c r="Q304" s="125"/>
      <c r="R304" s="125"/>
      <c r="S304" s="125"/>
    </row>
    <row r="305" spans="2:19" ht="15.75" customHeight="1">
      <c r="B305" s="123"/>
      <c r="G305" s="124"/>
      <c r="H305" s="124"/>
      <c r="I305" s="124"/>
      <c r="J305" s="124"/>
      <c r="K305" s="124"/>
      <c r="L305" s="124"/>
      <c r="M305" s="124"/>
      <c r="P305" s="125"/>
      <c r="Q305" s="125"/>
      <c r="R305" s="125"/>
      <c r="S305" s="125"/>
    </row>
    <row r="306" spans="2:19" ht="15.75" customHeight="1">
      <c r="B306" s="123"/>
      <c r="G306" s="124"/>
      <c r="H306" s="124"/>
      <c r="I306" s="124"/>
      <c r="J306" s="124"/>
      <c r="K306" s="124"/>
      <c r="L306" s="124"/>
      <c r="M306" s="124"/>
      <c r="P306" s="125"/>
      <c r="Q306" s="125"/>
      <c r="R306" s="125"/>
      <c r="S306" s="125"/>
    </row>
    <row r="307" spans="2:19" ht="15.75" customHeight="1">
      <c r="B307" s="123"/>
      <c r="G307" s="124"/>
      <c r="H307" s="124"/>
      <c r="I307" s="124"/>
      <c r="J307" s="124"/>
      <c r="K307" s="124"/>
      <c r="L307" s="124"/>
      <c r="M307" s="124"/>
      <c r="P307" s="125"/>
      <c r="Q307" s="125"/>
      <c r="R307" s="125"/>
      <c r="S307" s="125"/>
    </row>
    <row r="308" spans="2:19" ht="15.75" customHeight="1">
      <c r="B308" s="123"/>
      <c r="G308" s="124"/>
      <c r="H308" s="124"/>
      <c r="I308" s="124"/>
      <c r="J308" s="124"/>
      <c r="K308" s="124"/>
      <c r="L308" s="124"/>
      <c r="M308" s="124"/>
      <c r="P308" s="125"/>
      <c r="Q308" s="125"/>
      <c r="R308" s="125"/>
      <c r="S308" s="125"/>
    </row>
    <row r="309" spans="2:19" ht="15.75" customHeight="1">
      <c r="B309" s="123"/>
      <c r="G309" s="124"/>
      <c r="H309" s="124"/>
      <c r="I309" s="124"/>
      <c r="J309" s="124"/>
      <c r="K309" s="124"/>
      <c r="L309" s="124"/>
      <c r="M309" s="124"/>
      <c r="P309" s="125"/>
      <c r="Q309" s="125"/>
      <c r="R309" s="125"/>
      <c r="S309" s="125"/>
    </row>
    <row r="310" spans="2:19" ht="15.75" customHeight="1">
      <c r="B310" s="123"/>
      <c r="G310" s="124"/>
      <c r="H310" s="124"/>
      <c r="I310" s="124"/>
      <c r="J310" s="124"/>
      <c r="K310" s="124"/>
      <c r="L310" s="124"/>
      <c r="M310" s="124"/>
      <c r="P310" s="125"/>
      <c r="Q310" s="125"/>
      <c r="R310" s="125"/>
      <c r="S310" s="125"/>
    </row>
    <row r="311" spans="2:19" ht="15.75" customHeight="1">
      <c r="B311" s="123"/>
      <c r="G311" s="124"/>
      <c r="H311" s="124"/>
      <c r="I311" s="124"/>
      <c r="J311" s="124"/>
      <c r="K311" s="124"/>
      <c r="L311" s="124"/>
      <c r="M311" s="124"/>
      <c r="P311" s="125"/>
      <c r="Q311" s="125"/>
      <c r="R311" s="125"/>
      <c r="S311" s="125"/>
    </row>
    <row r="312" spans="2:19" ht="15.75" customHeight="1">
      <c r="B312" s="123"/>
      <c r="G312" s="124"/>
      <c r="H312" s="124"/>
      <c r="I312" s="124"/>
      <c r="J312" s="124"/>
      <c r="K312" s="124"/>
      <c r="L312" s="124"/>
      <c r="M312" s="124"/>
      <c r="P312" s="125"/>
      <c r="Q312" s="125"/>
      <c r="R312" s="125"/>
      <c r="S312" s="125"/>
    </row>
    <row r="313" spans="2:19" ht="15.75" customHeight="1">
      <c r="B313" s="123"/>
      <c r="G313" s="124"/>
      <c r="H313" s="124"/>
      <c r="I313" s="124"/>
      <c r="J313" s="124"/>
      <c r="K313" s="124"/>
      <c r="L313" s="124"/>
      <c r="M313" s="124"/>
      <c r="P313" s="125"/>
      <c r="Q313" s="125"/>
      <c r="R313" s="125"/>
      <c r="S313" s="125"/>
    </row>
    <row r="314" spans="2:19" ht="15.75" customHeight="1">
      <c r="B314" s="123"/>
      <c r="G314" s="124"/>
      <c r="H314" s="124"/>
      <c r="I314" s="124"/>
      <c r="J314" s="124"/>
      <c r="K314" s="124"/>
      <c r="L314" s="124"/>
      <c r="M314" s="124"/>
      <c r="P314" s="125"/>
      <c r="Q314" s="125"/>
      <c r="R314" s="125"/>
      <c r="S314" s="125"/>
    </row>
    <row r="315" spans="2:19" ht="15.75" customHeight="1">
      <c r="B315" s="123"/>
      <c r="G315" s="124"/>
      <c r="H315" s="124"/>
      <c r="I315" s="124"/>
      <c r="J315" s="124"/>
      <c r="K315" s="124"/>
      <c r="L315" s="124"/>
      <c r="M315" s="124"/>
      <c r="P315" s="125"/>
      <c r="Q315" s="125"/>
      <c r="R315" s="125"/>
      <c r="S315" s="125"/>
    </row>
    <row r="316" spans="2:19" ht="15.75" customHeight="1">
      <c r="B316" s="123"/>
      <c r="G316" s="124"/>
      <c r="H316" s="124"/>
      <c r="I316" s="124"/>
      <c r="J316" s="124"/>
      <c r="K316" s="124"/>
      <c r="L316" s="124"/>
      <c r="M316" s="124"/>
      <c r="P316" s="125"/>
      <c r="Q316" s="125"/>
      <c r="R316" s="125"/>
      <c r="S316" s="125"/>
    </row>
    <row r="317" spans="2:19" ht="15.75" customHeight="1">
      <c r="B317" s="123"/>
      <c r="G317" s="124"/>
      <c r="H317" s="124"/>
      <c r="I317" s="124"/>
      <c r="J317" s="124"/>
      <c r="K317" s="124"/>
      <c r="L317" s="124"/>
      <c r="M317" s="124"/>
      <c r="P317" s="125"/>
      <c r="Q317" s="125"/>
      <c r="R317" s="125"/>
      <c r="S317" s="125"/>
    </row>
    <row r="318" spans="2:19" ht="15.75" customHeight="1">
      <c r="B318" s="123"/>
      <c r="G318" s="124"/>
      <c r="H318" s="124"/>
      <c r="I318" s="124"/>
      <c r="J318" s="124"/>
      <c r="K318" s="124"/>
      <c r="L318" s="124"/>
      <c r="M318" s="124"/>
      <c r="P318" s="125"/>
      <c r="Q318" s="125"/>
      <c r="R318" s="125"/>
      <c r="S318" s="125"/>
    </row>
    <row r="319" spans="2:19" ht="15.75" customHeight="1">
      <c r="B319" s="123"/>
      <c r="G319" s="124"/>
      <c r="H319" s="124"/>
      <c r="I319" s="124"/>
      <c r="J319" s="124"/>
      <c r="K319" s="124"/>
      <c r="L319" s="124"/>
      <c r="M319" s="124"/>
      <c r="P319" s="125"/>
      <c r="Q319" s="125"/>
      <c r="R319" s="125"/>
      <c r="S319" s="125"/>
    </row>
    <row r="320" spans="2:19" ht="15.75" customHeight="1">
      <c r="B320" s="123"/>
      <c r="G320" s="124"/>
      <c r="H320" s="124"/>
      <c r="I320" s="124"/>
      <c r="J320" s="124"/>
      <c r="K320" s="124"/>
      <c r="L320" s="124"/>
      <c r="M320" s="124"/>
      <c r="P320" s="125"/>
      <c r="Q320" s="125"/>
      <c r="R320" s="125"/>
      <c r="S320" s="125"/>
    </row>
    <row r="321" spans="2:19" ht="15.75" customHeight="1">
      <c r="B321" s="123"/>
      <c r="G321" s="124"/>
      <c r="H321" s="124"/>
      <c r="I321" s="124"/>
      <c r="J321" s="124"/>
      <c r="K321" s="124"/>
      <c r="L321" s="124"/>
      <c r="M321" s="124"/>
      <c r="P321" s="125"/>
      <c r="Q321" s="125"/>
      <c r="R321" s="125"/>
      <c r="S321" s="125"/>
    </row>
    <row r="322" spans="2:19" ht="15.75" customHeight="1">
      <c r="B322" s="123"/>
      <c r="G322" s="124"/>
      <c r="H322" s="124"/>
      <c r="I322" s="124"/>
      <c r="J322" s="124"/>
      <c r="K322" s="124"/>
      <c r="L322" s="124"/>
      <c r="M322" s="124"/>
      <c r="P322" s="125"/>
      <c r="Q322" s="125"/>
      <c r="R322" s="125"/>
      <c r="S322" s="125"/>
    </row>
    <row r="323" spans="2:19" ht="15.75" customHeight="1">
      <c r="B323" s="123"/>
      <c r="G323" s="124"/>
      <c r="H323" s="124"/>
      <c r="I323" s="124"/>
      <c r="J323" s="124"/>
      <c r="K323" s="124"/>
      <c r="L323" s="124"/>
      <c r="M323" s="124"/>
      <c r="P323" s="125"/>
      <c r="Q323" s="125"/>
      <c r="R323" s="125"/>
      <c r="S323" s="125"/>
    </row>
    <row r="324" spans="2:19" ht="15.75" customHeight="1">
      <c r="B324" s="123"/>
      <c r="G324" s="124"/>
      <c r="H324" s="124"/>
      <c r="I324" s="124"/>
      <c r="J324" s="124"/>
      <c r="K324" s="124"/>
      <c r="L324" s="124"/>
      <c r="M324" s="124"/>
      <c r="P324" s="125"/>
      <c r="Q324" s="125"/>
      <c r="R324" s="125"/>
      <c r="S324" s="125"/>
    </row>
    <row r="325" spans="2:19" ht="15.75" customHeight="1">
      <c r="B325" s="123"/>
      <c r="G325" s="124"/>
      <c r="H325" s="124"/>
      <c r="I325" s="124"/>
      <c r="J325" s="124"/>
      <c r="K325" s="124"/>
      <c r="L325" s="124"/>
      <c r="M325" s="124"/>
      <c r="P325" s="125"/>
      <c r="Q325" s="125"/>
      <c r="R325" s="125"/>
      <c r="S325" s="125"/>
    </row>
    <row r="326" spans="2:19" ht="15.75" customHeight="1">
      <c r="B326" s="123"/>
      <c r="G326" s="124"/>
      <c r="H326" s="124"/>
      <c r="I326" s="124"/>
      <c r="J326" s="124"/>
      <c r="K326" s="124"/>
      <c r="L326" s="124"/>
      <c r="M326" s="124"/>
      <c r="P326" s="125"/>
      <c r="Q326" s="125"/>
      <c r="R326" s="125"/>
      <c r="S326" s="125"/>
    </row>
    <row r="327" spans="2:19" ht="15.75" customHeight="1">
      <c r="B327" s="123"/>
      <c r="G327" s="124"/>
      <c r="H327" s="124"/>
      <c r="I327" s="124"/>
      <c r="J327" s="124"/>
      <c r="K327" s="124"/>
      <c r="L327" s="124"/>
      <c r="M327" s="124"/>
      <c r="P327" s="125"/>
      <c r="Q327" s="125"/>
      <c r="R327" s="125"/>
      <c r="S327" s="125"/>
    </row>
    <row r="328" spans="2:19" ht="15.75" customHeight="1">
      <c r="B328" s="123"/>
      <c r="G328" s="124"/>
      <c r="H328" s="124"/>
      <c r="I328" s="124"/>
      <c r="J328" s="124"/>
      <c r="K328" s="124"/>
      <c r="L328" s="124"/>
      <c r="M328" s="124"/>
      <c r="P328" s="125"/>
      <c r="Q328" s="125"/>
      <c r="R328" s="125"/>
      <c r="S328" s="125"/>
    </row>
    <row r="329" spans="2:19" ht="15.75" customHeight="1">
      <c r="B329" s="123"/>
      <c r="G329" s="124"/>
      <c r="H329" s="124"/>
      <c r="I329" s="124"/>
      <c r="J329" s="124"/>
      <c r="K329" s="124"/>
      <c r="L329" s="124"/>
      <c r="M329" s="124"/>
      <c r="P329" s="125"/>
      <c r="Q329" s="125"/>
      <c r="R329" s="125"/>
      <c r="S329" s="125"/>
    </row>
    <row r="330" spans="2:19" ht="15.75" customHeight="1">
      <c r="B330" s="123"/>
      <c r="G330" s="124"/>
      <c r="H330" s="124"/>
      <c r="I330" s="124"/>
      <c r="J330" s="124"/>
      <c r="K330" s="124"/>
      <c r="L330" s="124"/>
      <c r="M330" s="124"/>
      <c r="P330" s="125"/>
      <c r="Q330" s="125"/>
      <c r="R330" s="125"/>
      <c r="S330" s="125"/>
    </row>
    <row r="331" spans="2:19" ht="15.75" customHeight="1">
      <c r="B331" s="123"/>
      <c r="G331" s="124"/>
      <c r="H331" s="124"/>
      <c r="I331" s="124"/>
      <c r="J331" s="124"/>
      <c r="K331" s="124"/>
      <c r="L331" s="124"/>
      <c r="M331" s="124"/>
      <c r="P331" s="125"/>
      <c r="Q331" s="125"/>
      <c r="R331" s="125"/>
      <c r="S331" s="125"/>
    </row>
    <row r="332" spans="2:19" ht="15.75" customHeight="1">
      <c r="B332" s="123"/>
      <c r="G332" s="124"/>
      <c r="H332" s="124"/>
      <c r="I332" s="124"/>
      <c r="J332" s="124"/>
      <c r="K332" s="124"/>
      <c r="L332" s="124"/>
      <c r="M332" s="124"/>
      <c r="P332" s="125"/>
      <c r="Q332" s="125"/>
      <c r="R332" s="125"/>
      <c r="S332" s="125"/>
    </row>
    <row r="333" spans="2:19" ht="15.75" customHeight="1">
      <c r="B333" s="123"/>
      <c r="G333" s="124"/>
      <c r="H333" s="124"/>
      <c r="I333" s="124"/>
      <c r="J333" s="124"/>
      <c r="K333" s="124"/>
      <c r="L333" s="124"/>
      <c r="M333" s="124"/>
      <c r="P333" s="125"/>
      <c r="Q333" s="125"/>
      <c r="R333" s="125"/>
      <c r="S333" s="125"/>
    </row>
    <row r="334" spans="2:19" ht="15.75" customHeight="1">
      <c r="B334" s="123"/>
      <c r="G334" s="124"/>
      <c r="H334" s="124"/>
      <c r="I334" s="124"/>
      <c r="J334" s="124"/>
      <c r="K334" s="124"/>
      <c r="L334" s="124"/>
      <c r="M334" s="124"/>
      <c r="P334" s="125"/>
      <c r="Q334" s="125"/>
      <c r="R334" s="125"/>
      <c r="S334" s="125"/>
    </row>
    <row r="335" spans="2:19" ht="15.75" customHeight="1">
      <c r="B335" s="123"/>
      <c r="G335" s="124"/>
      <c r="H335" s="124"/>
      <c r="I335" s="124"/>
      <c r="J335" s="124"/>
      <c r="K335" s="124"/>
      <c r="L335" s="124"/>
      <c r="M335" s="124"/>
      <c r="P335" s="125"/>
      <c r="Q335" s="125"/>
      <c r="R335" s="125"/>
      <c r="S335" s="125"/>
    </row>
    <row r="336" spans="2:19" ht="15.75" customHeight="1">
      <c r="B336" s="123"/>
      <c r="G336" s="124"/>
      <c r="H336" s="124"/>
      <c r="I336" s="124"/>
      <c r="J336" s="124"/>
      <c r="K336" s="124"/>
      <c r="L336" s="124"/>
      <c r="M336" s="124"/>
      <c r="P336" s="125"/>
      <c r="Q336" s="125"/>
      <c r="R336" s="125"/>
      <c r="S336" s="125"/>
    </row>
    <row r="337" spans="2:19" ht="15.75" customHeight="1">
      <c r="B337" s="123"/>
      <c r="G337" s="124"/>
      <c r="H337" s="124"/>
      <c r="I337" s="124"/>
      <c r="J337" s="124"/>
      <c r="K337" s="124"/>
      <c r="L337" s="124"/>
      <c r="M337" s="124"/>
      <c r="P337" s="125"/>
      <c r="Q337" s="125"/>
      <c r="R337" s="125"/>
      <c r="S337" s="125"/>
    </row>
    <row r="338" spans="2:19" ht="15.75" customHeight="1">
      <c r="B338" s="123"/>
      <c r="G338" s="124"/>
      <c r="H338" s="124"/>
      <c r="I338" s="124"/>
      <c r="J338" s="124"/>
      <c r="K338" s="124"/>
      <c r="L338" s="124"/>
      <c r="M338" s="124"/>
      <c r="P338" s="125"/>
      <c r="Q338" s="125"/>
      <c r="R338" s="125"/>
      <c r="S338" s="125"/>
    </row>
    <row r="339" spans="2:19" ht="15.75" customHeight="1">
      <c r="B339" s="123"/>
      <c r="G339" s="124"/>
      <c r="H339" s="124"/>
      <c r="I339" s="124"/>
      <c r="J339" s="124"/>
      <c r="K339" s="124"/>
      <c r="L339" s="124"/>
      <c r="M339" s="124"/>
      <c r="P339" s="125"/>
      <c r="Q339" s="125"/>
      <c r="R339" s="125"/>
      <c r="S339" s="125"/>
    </row>
    <row r="340" spans="2:19" ht="15.75" customHeight="1">
      <c r="B340" s="123"/>
      <c r="G340" s="124"/>
      <c r="H340" s="124"/>
      <c r="I340" s="124"/>
      <c r="J340" s="124"/>
      <c r="K340" s="124"/>
      <c r="L340" s="124"/>
      <c r="M340" s="124"/>
      <c r="P340" s="125"/>
      <c r="Q340" s="125"/>
      <c r="R340" s="125"/>
      <c r="S340" s="125"/>
    </row>
    <row r="341" spans="2:19" ht="15.75" customHeight="1">
      <c r="B341" s="123"/>
      <c r="G341" s="124"/>
      <c r="H341" s="124"/>
      <c r="I341" s="124"/>
      <c r="J341" s="124"/>
      <c r="K341" s="124"/>
      <c r="L341" s="124"/>
      <c r="M341" s="124"/>
      <c r="P341" s="125"/>
      <c r="Q341" s="125"/>
      <c r="R341" s="125"/>
      <c r="S341" s="125"/>
    </row>
    <row r="342" spans="2:19" ht="15.75" customHeight="1">
      <c r="B342" s="123"/>
      <c r="G342" s="124"/>
      <c r="H342" s="124"/>
      <c r="I342" s="124"/>
      <c r="J342" s="124"/>
      <c r="K342" s="124"/>
      <c r="L342" s="124"/>
      <c r="M342" s="124"/>
      <c r="P342" s="125"/>
      <c r="Q342" s="125"/>
      <c r="R342" s="125"/>
      <c r="S342" s="125"/>
    </row>
    <row r="343" spans="2:19" ht="15.75" customHeight="1">
      <c r="B343" s="123"/>
      <c r="G343" s="124"/>
      <c r="H343" s="124"/>
      <c r="I343" s="124"/>
      <c r="J343" s="124"/>
      <c r="K343" s="124"/>
      <c r="L343" s="124"/>
      <c r="M343" s="124"/>
      <c r="P343" s="125"/>
      <c r="Q343" s="125"/>
      <c r="R343" s="125"/>
      <c r="S343" s="125"/>
    </row>
    <row r="344" spans="2:19" ht="15.75" customHeight="1">
      <c r="B344" s="123"/>
      <c r="G344" s="124"/>
      <c r="H344" s="124"/>
      <c r="I344" s="124"/>
      <c r="J344" s="124"/>
      <c r="K344" s="124"/>
      <c r="L344" s="124"/>
      <c r="M344" s="124"/>
      <c r="P344" s="125"/>
      <c r="Q344" s="125"/>
      <c r="R344" s="125"/>
      <c r="S344" s="125"/>
    </row>
    <row r="345" spans="2:19" ht="15.75" customHeight="1">
      <c r="B345" s="123"/>
      <c r="G345" s="124"/>
      <c r="H345" s="124"/>
      <c r="I345" s="124"/>
      <c r="J345" s="124"/>
      <c r="K345" s="124"/>
      <c r="L345" s="124"/>
      <c r="M345" s="124"/>
      <c r="P345" s="125"/>
      <c r="Q345" s="125"/>
      <c r="R345" s="125"/>
      <c r="S345" s="125"/>
    </row>
    <row r="346" spans="2:19" ht="15.75" customHeight="1">
      <c r="B346" s="123"/>
      <c r="G346" s="124"/>
      <c r="H346" s="124"/>
      <c r="I346" s="124"/>
      <c r="J346" s="124"/>
      <c r="K346" s="124"/>
      <c r="L346" s="124"/>
      <c r="M346" s="124"/>
      <c r="P346" s="125"/>
      <c r="Q346" s="125"/>
      <c r="R346" s="125"/>
      <c r="S346" s="125"/>
    </row>
    <row r="347" spans="2:19" ht="15.75" customHeight="1">
      <c r="B347" s="123"/>
      <c r="G347" s="124"/>
      <c r="H347" s="124"/>
      <c r="I347" s="124"/>
      <c r="J347" s="124"/>
      <c r="K347" s="124"/>
      <c r="L347" s="124"/>
      <c r="M347" s="124"/>
      <c r="P347" s="125"/>
      <c r="Q347" s="125"/>
      <c r="R347" s="125"/>
      <c r="S347" s="125"/>
    </row>
    <row r="348" spans="2:19" ht="15.75" customHeight="1">
      <c r="B348" s="123"/>
      <c r="G348" s="124"/>
      <c r="H348" s="124"/>
      <c r="I348" s="124"/>
      <c r="J348" s="124"/>
      <c r="K348" s="124"/>
      <c r="L348" s="124"/>
      <c r="M348" s="124"/>
      <c r="P348" s="125"/>
      <c r="Q348" s="125"/>
      <c r="R348" s="125"/>
      <c r="S348" s="125"/>
    </row>
    <row r="349" spans="2:19" ht="15.75" customHeight="1">
      <c r="B349" s="123"/>
      <c r="G349" s="124"/>
      <c r="H349" s="124"/>
      <c r="I349" s="124"/>
      <c r="J349" s="124"/>
      <c r="K349" s="124"/>
      <c r="L349" s="124"/>
      <c r="M349" s="124"/>
      <c r="P349" s="125"/>
      <c r="Q349" s="125"/>
      <c r="R349" s="125"/>
      <c r="S349" s="125"/>
    </row>
    <row r="350" spans="2:19" ht="15.75" customHeight="1">
      <c r="B350" s="123"/>
      <c r="G350" s="124"/>
      <c r="H350" s="124"/>
      <c r="I350" s="124"/>
      <c r="J350" s="124"/>
      <c r="K350" s="124"/>
      <c r="L350" s="124"/>
      <c r="M350" s="124"/>
      <c r="P350" s="125"/>
      <c r="Q350" s="125"/>
      <c r="R350" s="125"/>
      <c r="S350" s="125"/>
    </row>
    <row r="351" spans="2:19" ht="15.75" customHeight="1">
      <c r="B351" s="123"/>
      <c r="G351" s="124"/>
      <c r="H351" s="124"/>
      <c r="I351" s="124"/>
      <c r="J351" s="124"/>
      <c r="K351" s="124"/>
      <c r="L351" s="124"/>
      <c r="M351" s="124"/>
      <c r="P351" s="125"/>
      <c r="Q351" s="125"/>
      <c r="R351" s="125"/>
      <c r="S351" s="125"/>
    </row>
    <row r="352" spans="2:19" ht="15.75" customHeight="1">
      <c r="B352" s="123"/>
      <c r="G352" s="124"/>
      <c r="H352" s="124"/>
      <c r="I352" s="124"/>
      <c r="J352" s="124"/>
      <c r="K352" s="124"/>
      <c r="L352" s="124"/>
      <c r="M352" s="124"/>
      <c r="P352" s="125"/>
      <c r="Q352" s="125"/>
      <c r="R352" s="125"/>
      <c r="S352" s="125"/>
    </row>
    <row r="353" spans="2:19" ht="15.75" customHeight="1">
      <c r="B353" s="123"/>
      <c r="G353" s="124"/>
      <c r="H353" s="124"/>
      <c r="I353" s="124"/>
      <c r="J353" s="124"/>
      <c r="K353" s="124"/>
      <c r="L353" s="124"/>
      <c r="M353" s="124"/>
      <c r="P353" s="125"/>
      <c r="Q353" s="125"/>
      <c r="R353" s="125"/>
      <c r="S353" s="125"/>
    </row>
    <row r="354" spans="2:19" ht="15.75" customHeight="1">
      <c r="B354" s="123"/>
      <c r="G354" s="124"/>
      <c r="H354" s="124"/>
      <c r="I354" s="124"/>
      <c r="J354" s="124"/>
      <c r="K354" s="124"/>
      <c r="L354" s="124"/>
      <c r="M354" s="124"/>
      <c r="P354" s="125"/>
      <c r="Q354" s="125"/>
      <c r="R354" s="125"/>
      <c r="S354" s="125"/>
    </row>
    <row r="355" spans="2:19" ht="15.75" customHeight="1">
      <c r="B355" s="123"/>
      <c r="G355" s="124"/>
      <c r="H355" s="124"/>
      <c r="I355" s="124"/>
      <c r="J355" s="124"/>
      <c r="K355" s="124"/>
      <c r="L355" s="124"/>
      <c r="M355" s="124"/>
      <c r="P355" s="125"/>
      <c r="Q355" s="125"/>
      <c r="R355" s="125"/>
      <c r="S355" s="125"/>
    </row>
    <row r="356" spans="2:19" ht="15.75" customHeight="1">
      <c r="B356" s="123"/>
      <c r="G356" s="124"/>
      <c r="H356" s="124"/>
      <c r="I356" s="124"/>
      <c r="J356" s="124"/>
      <c r="K356" s="124"/>
      <c r="L356" s="124"/>
      <c r="M356" s="124"/>
      <c r="P356" s="125"/>
      <c r="Q356" s="125"/>
      <c r="R356" s="125"/>
      <c r="S356" s="125"/>
    </row>
    <row r="357" spans="2:19" ht="15.75" customHeight="1">
      <c r="B357" s="123"/>
      <c r="G357" s="124"/>
      <c r="H357" s="124"/>
      <c r="I357" s="124"/>
      <c r="J357" s="124"/>
      <c r="K357" s="124"/>
      <c r="L357" s="124"/>
      <c r="M357" s="124"/>
      <c r="P357" s="125"/>
      <c r="Q357" s="125"/>
      <c r="R357" s="125"/>
      <c r="S357" s="125"/>
    </row>
    <row r="358" spans="2:19" ht="15.75" customHeight="1">
      <c r="B358" s="123"/>
      <c r="G358" s="124"/>
      <c r="H358" s="124"/>
      <c r="I358" s="124"/>
      <c r="J358" s="124"/>
      <c r="K358" s="124"/>
      <c r="L358" s="124"/>
      <c r="M358" s="124"/>
      <c r="P358" s="125"/>
      <c r="Q358" s="125"/>
      <c r="R358" s="125"/>
      <c r="S358" s="125"/>
    </row>
    <row r="359" spans="2:19" ht="15.75" customHeight="1">
      <c r="B359" s="123"/>
      <c r="G359" s="124"/>
      <c r="H359" s="124"/>
      <c r="I359" s="124"/>
      <c r="J359" s="124"/>
      <c r="K359" s="124"/>
      <c r="L359" s="124"/>
      <c r="M359" s="124"/>
      <c r="P359" s="125"/>
      <c r="Q359" s="125"/>
      <c r="R359" s="125"/>
      <c r="S359" s="125"/>
    </row>
    <row r="360" spans="2:19" ht="15.75" customHeight="1">
      <c r="B360" s="123"/>
      <c r="G360" s="124"/>
      <c r="H360" s="124"/>
      <c r="I360" s="124"/>
      <c r="J360" s="124"/>
      <c r="K360" s="124"/>
      <c r="L360" s="124"/>
      <c r="M360" s="124"/>
      <c r="P360" s="125"/>
      <c r="Q360" s="125"/>
      <c r="R360" s="125"/>
      <c r="S360" s="125"/>
    </row>
    <row r="361" spans="2:19" ht="15.75" customHeight="1">
      <c r="B361" s="123"/>
      <c r="G361" s="124"/>
      <c r="H361" s="124"/>
      <c r="I361" s="124"/>
      <c r="J361" s="124"/>
      <c r="K361" s="124"/>
      <c r="L361" s="124"/>
      <c r="M361" s="124"/>
      <c r="P361" s="125"/>
      <c r="Q361" s="125"/>
      <c r="R361" s="125"/>
      <c r="S361" s="125"/>
    </row>
    <row r="362" spans="2:19" ht="15.75" customHeight="1">
      <c r="B362" s="123"/>
      <c r="G362" s="124"/>
      <c r="H362" s="124"/>
      <c r="I362" s="124"/>
      <c r="J362" s="124"/>
      <c r="K362" s="124"/>
      <c r="L362" s="124"/>
      <c r="M362" s="124"/>
      <c r="P362" s="125"/>
      <c r="Q362" s="125"/>
      <c r="R362" s="125"/>
      <c r="S362" s="125"/>
    </row>
    <row r="363" spans="2:19" ht="15.75" customHeight="1">
      <c r="B363" s="123"/>
      <c r="G363" s="124"/>
      <c r="H363" s="124"/>
      <c r="I363" s="124"/>
      <c r="J363" s="124"/>
      <c r="K363" s="124"/>
      <c r="L363" s="124"/>
      <c r="M363" s="124"/>
      <c r="P363" s="125"/>
      <c r="Q363" s="125"/>
      <c r="R363" s="125"/>
      <c r="S363" s="125"/>
    </row>
    <row r="364" spans="2:19" ht="15.75" customHeight="1">
      <c r="B364" s="123"/>
      <c r="G364" s="124"/>
      <c r="H364" s="124"/>
      <c r="I364" s="124"/>
      <c r="J364" s="124"/>
      <c r="K364" s="124"/>
      <c r="L364" s="124"/>
      <c r="M364" s="124"/>
      <c r="P364" s="125"/>
      <c r="Q364" s="125"/>
      <c r="R364" s="125"/>
      <c r="S364" s="125"/>
    </row>
    <row r="365" spans="2:19" ht="15.75" customHeight="1">
      <c r="B365" s="123"/>
      <c r="G365" s="124"/>
      <c r="H365" s="124"/>
      <c r="I365" s="124"/>
      <c r="J365" s="124"/>
      <c r="K365" s="124"/>
      <c r="L365" s="124"/>
      <c r="M365" s="124"/>
      <c r="P365" s="125"/>
      <c r="Q365" s="125"/>
      <c r="R365" s="125"/>
      <c r="S365" s="125"/>
    </row>
    <row r="366" spans="2:19" ht="15.75" customHeight="1">
      <c r="B366" s="123"/>
      <c r="G366" s="124"/>
      <c r="H366" s="124"/>
      <c r="I366" s="124"/>
      <c r="J366" s="124"/>
      <c r="K366" s="124"/>
      <c r="L366" s="124"/>
      <c r="M366" s="124"/>
      <c r="P366" s="125"/>
      <c r="Q366" s="125"/>
      <c r="R366" s="125"/>
      <c r="S366" s="125"/>
    </row>
    <row r="367" spans="2:19" ht="15.75" customHeight="1">
      <c r="B367" s="123"/>
      <c r="G367" s="124"/>
      <c r="H367" s="124"/>
      <c r="I367" s="124"/>
      <c r="J367" s="124"/>
      <c r="K367" s="124"/>
      <c r="L367" s="124"/>
      <c r="M367" s="124"/>
      <c r="P367" s="125"/>
      <c r="Q367" s="125"/>
      <c r="R367" s="125"/>
      <c r="S367" s="125"/>
    </row>
    <row r="368" spans="2:19" ht="15.75" customHeight="1">
      <c r="B368" s="123"/>
      <c r="G368" s="124"/>
      <c r="H368" s="124"/>
      <c r="I368" s="124"/>
      <c r="J368" s="124"/>
      <c r="K368" s="124"/>
      <c r="L368" s="124"/>
      <c r="M368" s="124"/>
      <c r="P368" s="125"/>
      <c r="Q368" s="125"/>
      <c r="R368" s="125"/>
      <c r="S368" s="125"/>
    </row>
    <row r="369" spans="2:19" ht="15.75" customHeight="1">
      <c r="B369" s="123"/>
      <c r="G369" s="124"/>
      <c r="H369" s="124"/>
      <c r="I369" s="124"/>
      <c r="J369" s="124"/>
      <c r="K369" s="124"/>
      <c r="L369" s="124"/>
      <c r="M369" s="124"/>
      <c r="P369" s="125"/>
      <c r="Q369" s="125"/>
      <c r="R369" s="125"/>
      <c r="S369" s="125"/>
    </row>
    <row r="370" spans="2:19" ht="15.75" customHeight="1">
      <c r="B370" s="123"/>
      <c r="G370" s="124"/>
      <c r="H370" s="124"/>
      <c r="I370" s="124"/>
      <c r="J370" s="124"/>
      <c r="K370" s="124"/>
      <c r="L370" s="124"/>
      <c r="M370" s="124"/>
      <c r="P370" s="125"/>
      <c r="Q370" s="125"/>
      <c r="R370" s="125"/>
      <c r="S370" s="125"/>
    </row>
    <row r="371" spans="2:19" ht="15.75" customHeight="1">
      <c r="B371" s="123"/>
      <c r="G371" s="124"/>
      <c r="H371" s="124"/>
      <c r="I371" s="124"/>
      <c r="J371" s="124"/>
      <c r="K371" s="124"/>
      <c r="L371" s="124"/>
      <c r="M371" s="124"/>
      <c r="P371" s="125"/>
      <c r="Q371" s="125"/>
      <c r="R371" s="125"/>
      <c r="S371" s="125"/>
    </row>
    <row r="372" spans="2:19" ht="15.75" customHeight="1">
      <c r="B372" s="123"/>
      <c r="G372" s="124"/>
      <c r="H372" s="124"/>
      <c r="I372" s="124"/>
      <c r="J372" s="124"/>
      <c r="K372" s="124"/>
      <c r="L372" s="124"/>
      <c r="M372" s="124"/>
      <c r="P372" s="125"/>
      <c r="Q372" s="125"/>
      <c r="R372" s="125"/>
      <c r="S372" s="125"/>
    </row>
    <row r="373" spans="2:19" ht="15.75" customHeight="1">
      <c r="B373" s="123"/>
      <c r="G373" s="124"/>
      <c r="H373" s="124"/>
      <c r="I373" s="124"/>
      <c r="J373" s="124"/>
      <c r="K373" s="124"/>
      <c r="L373" s="124"/>
      <c r="M373" s="124"/>
      <c r="P373" s="125"/>
      <c r="Q373" s="125"/>
      <c r="R373" s="125"/>
      <c r="S373" s="125"/>
    </row>
    <row r="374" spans="2:19" ht="15.75" customHeight="1">
      <c r="B374" s="123"/>
      <c r="G374" s="124"/>
      <c r="H374" s="124"/>
      <c r="I374" s="124"/>
      <c r="J374" s="124"/>
      <c r="K374" s="124"/>
      <c r="L374" s="124"/>
      <c r="M374" s="124"/>
      <c r="P374" s="125"/>
      <c r="Q374" s="125"/>
      <c r="R374" s="125"/>
      <c r="S374" s="125"/>
    </row>
    <row r="375" spans="2:19" ht="15.75" customHeight="1">
      <c r="B375" s="123"/>
      <c r="G375" s="124"/>
      <c r="H375" s="124"/>
      <c r="I375" s="124"/>
      <c r="J375" s="124"/>
      <c r="K375" s="124"/>
      <c r="L375" s="124"/>
      <c r="M375" s="124"/>
      <c r="P375" s="125"/>
      <c r="Q375" s="125"/>
      <c r="R375" s="125"/>
      <c r="S375" s="125"/>
    </row>
    <row r="376" spans="2:19" ht="15.75" customHeight="1">
      <c r="B376" s="123"/>
      <c r="G376" s="124"/>
      <c r="H376" s="124"/>
      <c r="I376" s="124"/>
      <c r="J376" s="124"/>
      <c r="K376" s="124"/>
      <c r="L376" s="124"/>
      <c r="M376" s="124"/>
      <c r="P376" s="125"/>
      <c r="Q376" s="125"/>
      <c r="R376" s="125"/>
      <c r="S376" s="125"/>
    </row>
    <row r="377" spans="2:19" ht="15.75" customHeight="1">
      <c r="B377" s="123"/>
      <c r="G377" s="124"/>
      <c r="H377" s="124"/>
      <c r="I377" s="124"/>
      <c r="J377" s="124"/>
      <c r="K377" s="124"/>
      <c r="L377" s="124"/>
      <c r="M377" s="124"/>
      <c r="P377" s="125"/>
      <c r="Q377" s="125"/>
      <c r="R377" s="125"/>
      <c r="S377" s="125"/>
    </row>
    <row r="378" spans="2:19" ht="15.75" customHeight="1">
      <c r="B378" s="123"/>
      <c r="G378" s="124"/>
      <c r="H378" s="124"/>
      <c r="I378" s="124"/>
      <c r="J378" s="124"/>
      <c r="K378" s="124"/>
      <c r="L378" s="124"/>
      <c r="M378" s="124"/>
      <c r="P378" s="125"/>
      <c r="Q378" s="125"/>
      <c r="R378" s="125"/>
      <c r="S378" s="125"/>
    </row>
    <row r="379" spans="2:19" ht="15.75" customHeight="1">
      <c r="B379" s="123"/>
      <c r="G379" s="124"/>
      <c r="H379" s="124"/>
      <c r="I379" s="124"/>
      <c r="J379" s="124"/>
      <c r="K379" s="124"/>
      <c r="L379" s="124"/>
      <c r="M379" s="124"/>
      <c r="P379" s="125"/>
      <c r="Q379" s="125"/>
      <c r="R379" s="125"/>
      <c r="S379" s="125"/>
    </row>
    <row r="380" spans="2:19" ht="15.75" customHeight="1">
      <c r="B380" s="123"/>
      <c r="G380" s="124"/>
      <c r="H380" s="124"/>
      <c r="I380" s="124"/>
      <c r="J380" s="124"/>
      <c r="K380" s="124"/>
      <c r="L380" s="124"/>
      <c r="M380" s="124"/>
      <c r="P380" s="125"/>
      <c r="Q380" s="125"/>
      <c r="R380" s="125"/>
      <c r="S380" s="125"/>
    </row>
    <row r="381" spans="2:19" ht="15.75" customHeight="1">
      <c r="B381" s="123"/>
      <c r="G381" s="124"/>
      <c r="H381" s="124"/>
      <c r="I381" s="124"/>
      <c r="J381" s="124"/>
      <c r="K381" s="124"/>
      <c r="L381" s="124"/>
      <c r="M381" s="124"/>
      <c r="P381" s="125"/>
      <c r="Q381" s="125"/>
      <c r="R381" s="125"/>
      <c r="S381" s="125"/>
    </row>
    <row r="382" spans="2:19" ht="15.75" customHeight="1">
      <c r="B382" s="123"/>
      <c r="G382" s="124"/>
      <c r="H382" s="124"/>
      <c r="I382" s="124"/>
      <c r="J382" s="124"/>
      <c r="K382" s="124"/>
      <c r="L382" s="124"/>
      <c r="M382" s="124"/>
      <c r="P382" s="125"/>
      <c r="Q382" s="125"/>
      <c r="R382" s="125"/>
      <c r="S382" s="125"/>
    </row>
    <row r="383" spans="2:19" ht="15.75" customHeight="1">
      <c r="B383" s="123"/>
      <c r="G383" s="124"/>
      <c r="H383" s="124"/>
      <c r="I383" s="124"/>
      <c r="J383" s="124"/>
      <c r="K383" s="124"/>
      <c r="L383" s="124"/>
      <c r="M383" s="124"/>
      <c r="P383" s="125"/>
      <c r="Q383" s="125"/>
      <c r="R383" s="125"/>
      <c r="S383" s="125"/>
    </row>
    <row r="384" spans="2:19" ht="15.75" customHeight="1">
      <c r="B384" s="123"/>
      <c r="G384" s="124"/>
      <c r="H384" s="124"/>
      <c r="I384" s="124"/>
      <c r="J384" s="124"/>
      <c r="K384" s="124"/>
      <c r="L384" s="124"/>
      <c r="M384" s="124"/>
      <c r="P384" s="125"/>
      <c r="Q384" s="125"/>
      <c r="R384" s="125"/>
      <c r="S384" s="125"/>
    </row>
    <row r="385" spans="2:19" ht="15.75" customHeight="1">
      <c r="B385" s="123"/>
      <c r="G385" s="124"/>
      <c r="H385" s="124"/>
      <c r="I385" s="124"/>
      <c r="J385" s="124"/>
      <c r="K385" s="124"/>
      <c r="L385" s="124"/>
      <c r="M385" s="124"/>
      <c r="P385" s="125"/>
      <c r="Q385" s="125"/>
      <c r="R385" s="125"/>
      <c r="S385" s="125"/>
    </row>
    <row r="386" spans="2:19" ht="15.75" customHeight="1">
      <c r="B386" s="123"/>
      <c r="G386" s="124"/>
      <c r="H386" s="124"/>
      <c r="I386" s="124"/>
      <c r="J386" s="124"/>
      <c r="K386" s="124"/>
      <c r="L386" s="124"/>
      <c r="M386" s="124"/>
      <c r="P386" s="125"/>
      <c r="Q386" s="125"/>
      <c r="R386" s="125"/>
      <c r="S386" s="125"/>
    </row>
    <row r="387" spans="2:19" ht="15.75" customHeight="1">
      <c r="B387" s="123"/>
      <c r="G387" s="124"/>
      <c r="H387" s="124"/>
      <c r="I387" s="124"/>
      <c r="J387" s="124"/>
      <c r="K387" s="124"/>
      <c r="L387" s="124"/>
      <c r="M387" s="124"/>
      <c r="P387" s="125"/>
      <c r="Q387" s="125"/>
      <c r="R387" s="125"/>
      <c r="S387" s="125"/>
    </row>
    <row r="388" spans="2:19" ht="15.75" customHeight="1">
      <c r="B388" s="123"/>
      <c r="G388" s="124"/>
      <c r="H388" s="124"/>
      <c r="I388" s="124"/>
      <c r="J388" s="124"/>
      <c r="K388" s="124"/>
      <c r="L388" s="124"/>
      <c r="M388" s="124"/>
      <c r="P388" s="125"/>
      <c r="Q388" s="125"/>
      <c r="R388" s="125"/>
      <c r="S388" s="125"/>
    </row>
    <row r="389" spans="2:19" ht="15.75" customHeight="1">
      <c r="B389" s="123"/>
      <c r="G389" s="124"/>
      <c r="H389" s="124"/>
      <c r="I389" s="124"/>
      <c r="J389" s="124"/>
      <c r="K389" s="124"/>
      <c r="L389" s="124"/>
      <c r="M389" s="124"/>
      <c r="P389" s="125"/>
      <c r="Q389" s="125"/>
      <c r="R389" s="125"/>
      <c r="S389" s="125"/>
    </row>
    <row r="390" spans="2:19" ht="15.75" customHeight="1">
      <c r="B390" s="123"/>
      <c r="G390" s="124"/>
      <c r="H390" s="124"/>
      <c r="I390" s="124"/>
      <c r="J390" s="124"/>
      <c r="K390" s="124"/>
      <c r="L390" s="124"/>
      <c r="M390" s="124"/>
      <c r="P390" s="125"/>
      <c r="Q390" s="125"/>
      <c r="R390" s="125"/>
      <c r="S390" s="125"/>
    </row>
    <row r="391" spans="2:19" ht="15.75" customHeight="1">
      <c r="B391" s="123"/>
      <c r="G391" s="124"/>
      <c r="H391" s="124"/>
      <c r="I391" s="124"/>
      <c r="J391" s="124"/>
      <c r="K391" s="124"/>
      <c r="L391" s="124"/>
      <c r="M391" s="124"/>
      <c r="P391" s="125"/>
      <c r="Q391" s="125"/>
      <c r="R391" s="125"/>
      <c r="S391" s="125"/>
    </row>
    <row r="392" spans="2:19" ht="15.75" customHeight="1">
      <c r="B392" s="123"/>
      <c r="G392" s="124"/>
      <c r="H392" s="124"/>
      <c r="I392" s="124"/>
      <c r="J392" s="124"/>
      <c r="K392" s="124"/>
      <c r="L392" s="124"/>
      <c r="M392" s="124"/>
      <c r="P392" s="125"/>
      <c r="Q392" s="125"/>
      <c r="R392" s="125"/>
      <c r="S392" s="125"/>
    </row>
    <row r="393" spans="2:19" ht="15.75" customHeight="1">
      <c r="B393" s="123"/>
      <c r="G393" s="124"/>
      <c r="H393" s="124"/>
      <c r="I393" s="124"/>
      <c r="J393" s="124"/>
      <c r="K393" s="124"/>
      <c r="L393" s="124"/>
      <c r="M393" s="124"/>
      <c r="P393" s="125"/>
      <c r="Q393" s="125"/>
      <c r="R393" s="125"/>
      <c r="S393" s="125"/>
    </row>
    <row r="394" spans="2:19" ht="15.75" customHeight="1">
      <c r="B394" s="123"/>
      <c r="G394" s="124"/>
      <c r="H394" s="124"/>
      <c r="I394" s="124"/>
      <c r="J394" s="124"/>
      <c r="K394" s="124"/>
      <c r="L394" s="124"/>
      <c r="M394" s="124"/>
      <c r="P394" s="125"/>
      <c r="Q394" s="125"/>
      <c r="R394" s="125"/>
      <c r="S394" s="125"/>
    </row>
    <row r="395" spans="2:19" ht="15.75" customHeight="1">
      <c r="B395" s="123"/>
      <c r="G395" s="124"/>
      <c r="H395" s="124"/>
      <c r="I395" s="124"/>
      <c r="J395" s="124"/>
      <c r="K395" s="124"/>
      <c r="L395" s="124"/>
      <c r="M395" s="124"/>
      <c r="P395" s="125"/>
      <c r="Q395" s="125"/>
      <c r="R395" s="125"/>
      <c r="S395" s="125"/>
    </row>
    <row r="396" spans="2:19" ht="15.75" customHeight="1">
      <c r="B396" s="123"/>
      <c r="G396" s="124"/>
      <c r="H396" s="124"/>
      <c r="I396" s="124"/>
      <c r="J396" s="124"/>
      <c r="K396" s="124"/>
      <c r="L396" s="124"/>
      <c r="M396" s="124"/>
      <c r="P396" s="125"/>
      <c r="Q396" s="125"/>
      <c r="R396" s="125"/>
      <c r="S396" s="125"/>
    </row>
    <row r="397" spans="2:19" ht="15.75" customHeight="1">
      <c r="B397" s="123"/>
      <c r="G397" s="124"/>
      <c r="H397" s="124"/>
      <c r="I397" s="124"/>
      <c r="J397" s="124"/>
      <c r="K397" s="124"/>
      <c r="L397" s="124"/>
      <c r="M397" s="124"/>
      <c r="P397" s="125"/>
      <c r="Q397" s="125"/>
      <c r="R397" s="125"/>
      <c r="S397" s="125"/>
    </row>
    <row r="398" spans="2:19" ht="15.75" customHeight="1">
      <c r="B398" s="123"/>
      <c r="G398" s="124"/>
      <c r="H398" s="124"/>
      <c r="I398" s="124"/>
      <c r="J398" s="124"/>
      <c r="K398" s="124"/>
      <c r="L398" s="124"/>
      <c r="M398" s="124"/>
      <c r="P398" s="125"/>
      <c r="Q398" s="125"/>
      <c r="R398" s="125"/>
      <c r="S398" s="125"/>
    </row>
    <row r="399" spans="2:19" ht="15.75" customHeight="1">
      <c r="B399" s="123"/>
      <c r="G399" s="124"/>
      <c r="H399" s="124"/>
      <c r="I399" s="124"/>
      <c r="J399" s="124"/>
      <c r="K399" s="124"/>
      <c r="L399" s="124"/>
      <c r="M399" s="124"/>
      <c r="P399" s="125"/>
      <c r="Q399" s="125"/>
      <c r="R399" s="125"/>
      <c r="S399" s="125"/>
    </row>
    <row r="400" spans="2:19" ht="15.75" customHeight="1">
      <c r="B400" s="123"/>
      <c r="G400" s="124"/>
      <c r="H400" s="124"/>
      <c r="I400" s="124"/>
      <c r="J400" s="124"/>
      <c r="K400" s="124"/>
      <c r="L400" s="124"/>
      <c r="M400" s="124"/>
      <c r="P400" s="125"/>
      <c r="Q400" s="125"/>
      <c r="R400" s="125"/>
      <c r="S400" s="125"/>
    </row>
    <row r="401" spans="2:19" ht="15.75" customHeight="1">
      <c r="B401" s="123"/>
      <c r="G401" s="124"/>
      <c r="H401" s="124"/>
      <c r="I401" s="124"/>
      <c r="J401" s="124"/>
      <c r="K401" s="124"/>
      <c r="L401" s="124"/>
      <c r="M401" s="124"/>
      <c r="P401" s="125"/>
      <c r="Q401" s="125"/>
      <c r="R401" s="125"/>
      <c r="S401" s="125"/>
    </row>
    <row r="402" spans="2:19" ht="15.75" customHeight="1">
      <c r="B402" s="123"/>
      <c r="G402" s="124"/>
      <c r="H402" s="124"/>
      <c r="I402" s="124"/>
      <c r="J402" s="124"/>
      <c r="K402" s="124"/>
      <c r="L402" s="124"/>
      <c r="M402" s="124"/>
      <c r="P402" s="125"/>
      <c r="Q402" s="125"/>
      <c r="R402" s="125"/>
      <c r="S402" s="125"/>
    </row>
    <row r="403" spans="2:19" ht="15.75" customHeight="1">
      <c r="B403" s="123"/>
      <c r="G403" s="124"/>
      <c r="H403" s="124"/>
      <c r="I403" s="124"/>
      <c r="J403" s="124"/>
      <c r="K403" s="124"/>
      <c r="L403" s="124"/>
      <c r="M403" s="124"/>
      <c r="P403" s="125"/>
      <c r="Q403" s="125"/>
      <c r="R403" s="125"/>
      <c r="S403" s="125"/>
    </row>
    <row r="404" spans="2:19" ht="15.75" customHeight="1">
      <c r="B404" s="123"/>
      <c r="G404" s="124"/>
      <c r="H404" s="124"/>
      <c r="I404" s="124"/>
      <c r="J404" s="124"/>
      <c r="K404" s="124"/>
      <c r="L404" s="124"/>
      <c r="M404" s="124"/>
      <c r="P404" s="125"/>
      <c r="Q404" s="125"/>
      <c r="R404" s="125"/>
      <c r="S404" s="125"/>
    </row>
    <row r="405" spans="2:19" ht="15.75" customHeight="1">
      <c r="B405" s="123"/>
      <c r="G405" s="124"/>
      <c r="H405" s="124"/>
      <c r="I405" s="124"/>
      <c r="J405" s="124"/>
      <c r="K405" s="124"/>
      <c r="L405" s="124"/>
      <c r="M405" s="124"/>
      <c r="P405" s="125"/>
      <c r="Q405" s="125"/>
      <c r="R405" s="125"/>
      <c r="S405" s="125"/>
    </row>
    <row r="406" spans="2:19" ht="15.75" customHeight="1">
      <c r="B406" s="123"/>
      <c r="G406" s="124"/>
      <c r="H406" s="124"/>
      <c r="I406" s="124"/>
      <c r="J406" s="124"/>
      <c r="K406" s="124"/>
      <c r="L406" s="124"/>
      <c r="M406" s="124"/>
      <c r="P406" s="125"/>
      <c r="Q406" s="125"/>
      <c r="R406" s="125"/>
      <c r="S406" s="125"/>
    </row>
    <row r="407" spans="2:19" ht="15.75" customHeight="1">
      <c r="B407" s="123"/>
      <c r="G407" s="124"/>
      <c r="H407" s="124"/>
      <c r="I407" s="124"/>
      <c r="J407" s="124"/>
      <c r="K407" s="124"/>
      <c r="L407" s="124"/>
      <c r="M407" s="124"/>
      <c r="P407" s="125"/>
      <c r="Q407" s="125"/>
      <c r="R407" s="125"/>
      <c r="S407" s="125"/>
    </row>
    <row r="408" spans="2:19" ht="15.75" customHeight="1">
      <c r="B408" s="123"/>
      <c r="G408" s="124"/>
      <c r="H408" s="124"/>
      <c r="I408" s="124"/>
      <c r="J408" s="124"/>
      <c r="K408" s="124"/>
      <c r="L408" s="124"/>
      <c r="M408" s="124"/>
      <c r="P408" s="125"/>
      <c r="Q408" s="125"/>
      <c r="R408" s="125"/>
      <c r="S408" s="125"/>
    </row>
    <row r="409" spans="2:19" ht="15.75" customHeight="1">
      <c r="B409" s="123"/>
      <c r="G409" s="124"/>
      <c r="H409" s="124"/>
      <c r="I409" s="124"/>
      <c r="J409" s="124"/>
      <c r="K409" s="124"/>
      <c r="L409" s="124"/>
      <c r="M409" s="124"/>
      <c r="P409" s="125"/>
      <c r="Q409" s="125"/>
      <c r="R409" s="125"/>
      <c r="S409" s="125"/>
    </row>
    <row r="410" spans="2:19" ht="15.75" customHeight="1">
      <c r="B410" s="123"/>
      <c r="G410" s="124"/>
      <c r="H410" s="124"/>
      <c r="I410" s="124"/>
      <c r="J410" s="124"/>
      <c r="K410" s="124"/>
      <c r="L410" s="124"/>
      <c r="M410" s="124"/>
      <c r="P410" s="125"/>
      <c r="Q410" s="125"/>
      <c r="R410" s="125"/>
      <c r="S410" s="125"/>
    </row>
    <row r="411" spans="2:19" ht="15.75" customHeight="1">
      <c r="B411" s="123"/>
      <c r="G411" s="124"/>
      <c r="H411" s="124"/>
      <c r="I411" s="124"/>
      <c r="J411" s="124"/>
      <c r="K411" s="124"/>
      <c r="L411" s="124"/>
      <c r="M411" s="124"/>
      <c r="P411" s="125"/>
      <c r="Q411" s="125"/>
      <c r="R411" s="125"/>
      <c r="S411" s="125"/>
    </row>
    <row r="412" spans="2:19" ht="15.75" customHeight="1">
      <c r="B412" s="123"/>
      <c r="G412" s="124"/>
      <c r="H412" s="124"/>
      <c r="I412" s="124"/>
      <c r="J412" s="124"/>
      <c r="K412" s="124"/>
      <c r="L412" s="124"/>
      <c r="M412" s="124"/>
      <c r="P412" s="125"/>
      <c r="Q412" s="125"/>
      <c r="R412" s="125"/>
      <c r="S412" s="125"/>
    </row>
    <row r="413" spans="2:19" ht="15.75" customHeight="1">
      <c r="B413" s="123"/>
      <c r="G413" s="124"/>
      <c r="H413" s="124"/>
      <c r="I413" s="124"/>
      <c r="J413" s="124"/>
      <c r="K413" s="124"/>
      <c r="L413" s="124"/>
      <c r="M413" s="124"/>
      <c r="P413" s="125"/>
      <c r="Q413" s="125"/>
      <c r="R413" s="125"/>
      <c r="S413" s="125"/>
    </row>
    <row r="414" spans="2:19" ht="15.75" customHeight="1">
      <c r="B414" s="123"/>
      <c r="G414" s="124"/>
      <c r="H414" s="124"/>
      <c r="I414" s="124"/>
      <c r="J414" s="124"/>
      <c r="K414" s="124"/>
      <c r="L414" s="124"/>
      <c r="M414" s="124"/>
      <c r="P414" s="125"/>
      <c r="Q414" s="125"/>
      <c r="R414" s="125"/>
      <c r="S414" s="125"/>
    </row>
    <row r="415" spans="2:19" ht="15.75" customHeight="1">
      <c r="B415" s="123"/>
      <c r="G415" s="124"/>
      <c r="H415" s="124"/>
      <c r="I415" s="124"/>
      <c r="J415" s="124"/>
      <c r="K415" s="124"/>
      <c r="L415" s="124"/>
      <c r="M415" s="124"/>
      <c r="P415" s="125"/>
      <c r="Q415" s="125"/>
      <c r="R415" s="125"/>
      <c r="S415" s="125"/>
    </row>
    <row r="416" spans="2:19" ht="15.75" customHeight="1">
      <c r="B416" s="123"/>
      <c r="G416" s="124"/>
      <c r="H416" s="124"/>
      <c r="I416" s="124"/>
      <c r="J416" s="124"/>
      <c r="K416" s="124"/>
      <c r="L416" s="124"/>
      <c r="M416" s="124"/>
      <c r="P416" s="125"/>
      <c r="Q416" s="125"/>
      <c r="R416" s="125"/>
      <c r="S416" s="125"/>
    </row>
    <row r="417" spans="2:19" ht="15.75" customHeight="1">
      <c r="B417" s="123"/>
      <c r="G417" s="124"/>
      <c r="H417" s="124"/>
      <c r="I417" s="124"/>
      <c r="J417" s="124"/>
      <c r="K417" s="124"/>
      <c r="L417" s="124"/>
      <c r="M417" s="124"/>
      <c r="P417" s="125"/>
      <c r="Q417" s="125"/>
      <c r="R417" s="125"/>
      <c r="S417" s="125"/>
    </row>
    <row r="418" spans="2:19" ht="15.75" customHeight="1">
      <c r="B418" s="123"/>
      <c r="G418" s="124"/>
      <c r="H418" s="124"/>
      <c r="I418" s="124"/>
      <c r="J418" s="124"/>
      <c r="K418" s="124"/>
      <c r="L418" s="124"/>
      <c r="M418" s="124"/>
      <c r="P418" s="125"/>
      <c r="Q418" s="125"/>
      <c r="R418" s="125"/>
      <c r="S418" s="125"/>
    </row>
    <row r="419" spans="2:19" ht="15.75" customHeight="1">
      <c r="B419" s="123"/>
      <c r="G419" s="124"/>
      <c r="H419" s="124"/>
      <c r="I419" s="124"/>
      <c r="J419" s="124"/>
      <c r="K419" s="124"/>
      <c r="L419" s="124"/>
      <c r="M419" s="124"/>
      <c r="P419" s="125"/>
      <c r="Q419" s="125"/>
      <c r="R419" s="125"/>
      <c r="S419" s="125"/>
    </row>
    <row r="420" spans="2:19" ht="15.75" customHeight="1">
      <c r="B420" s="123"/>
      <c r="G420" s="124"/>
      <c r="H420" s="124"/>
      <c r="I420" s="124"/>
      <c r="J420" s="124"/>
      <c r="K420" s="124"/>
      <c r="L420" s="124"/>
      <c r="M420" s="124"/>
      <c r="P420" s="125"/>
      <c r="Q420" s="125"/>
      <c r="R420" s="125"/>
      <c r="S420" s="125"/>
    </row>
    <row r="421" spans="2:19" ht="15.75" customHeight="1">
      <c r="B421" s="123"/>
      <c r="G421" s="124"/>
      <c r="H421" s="124"/>
      <c r="I421" s="124"/>
      <c r="J421" s="124"/>
      <c r="K421" s="124"/>
      <c r="L421" s="124"/>
      <c r="M421" s="124"/>
      <c r="P421" s="125"/>
      <c r="Q421" s="125"/>
      <c r="R421" s="125"/>
      <c r="S421" s="125"/>
    </row>
    <row r="422" spans="2:19" ht="15.75" customHeight="1">
      <c r="B422" s="123"/>
      <c r="G422" s="124"/>
      <c r="H422" s="124"/>
      <c r="I422" s="124"/>
      <c r="J422" s="124"/>
      <c r="K422" s="124"/>
      <c r="L422" s="124"/>
      <c r="M422" s="124"/>
      <c r="P422" s="125"/>
      <c r="Q422" s="125"/>
      <c r="R422" s="125"/>
      <c r="S422" s="125"/>
    </row>
    <row r="423" spans="2:19" ht="15.75" customHeight="1">
      <c r="B423" s="123"/>
      <c r="G423" s="124"/>
      <c r="H423" s="124"/>
      <c r="I423" s="124"/>
      <c r="J423" s="124"/>
      <c r="K423" s="124"/>
      <c r="L423" s="124"/>
      <c r="M423" s="124"/>
      <c r="P423" s="125"/>
      <c r="Q423" s="125"/>
      <c r="R423" s="125"/>
      <c r="S423" s="125"/>
    </row>
    <row r="424" spans="2:19" ht="15.75" customHeight="1">
      <c r="B424" s="123"/>
      <c r="G424" s="124"/>
      <c r="H424" s="124"/>
      <c r="I424" s="124"/>
      <c r="J424" s="124"/>
      <c r="K424" s="124"/>
      <c r="L424" s="124"/>
      <c r="M424" s="124"/>
      <c r="P424" s="125"/>
      <c r="Q424" s="125"/>
      <c r="R424" s="125"/>
      <c r="S424" s="125"/>
    </row>
    <row r="425" spans="2:19" ht="15.75" customHeight="1">
      <c r="B425" s="123"/>
      <c r="G425" s="124"/>
      <c r="H425" s="124"/>
      <c r="I425" s="124"/>
      <c r="J425" s="124"/>
      <c r="K425" s="124"/>
      <c r="L425" s="124"/>
      <c r="M425" s="124"/>
      <c r="P425" s="125"/>
      <c r="Q425" s="125"/>
      <c r="R425" s="125"/>
      <c r="S425" s="125"/>
    </row>
    <row r="426" spans="2:19" ht="15.75" customHeight="1">
      <c r="B426" s="123"/>
      <c r="G426" s="124"/>
      <c r="H426" s="124"/>
      <c r="I426" s="124"/>
      <c r="J426" s="124"/>
      <c r="K426" s="124"/>
      <c r="L426" s="124"/>
      <c r="M426" s="124"/>
      <c r="P426" s="125"/>
      <c r="Q426" s="125"/>
      <c r="R426" s="125"/>
      <c r="S426" s="125"/>
    </row>
    <row r="427" spans="2:19" ht="15.75" customHeight="1">
      <c r="B427" s="123"/>
      <c r="G427" s="124"/>
      <c r="H427" s="124"/>
      <c r="I427" s="124"/>
      <c r="J427" s="124"/>
      <c r="K427" s="124"/>
      <c r="L427" s="124"/>
      <c r="M427" s="124"/>
      <c r="P427" s="125"/>
      <c r="Q427" s="125"/>
      <c r="R427" s="125"/>
      <c r="S427" s="125"/>
    </row>
    <row r="428" spans="2:19" ht="15.75" customHeight="1">
      <c r="B428" s="123"/>
      <c r="G428" s="124"/>
      <c r="H428" s="124"/>
      <c r="I428" s="124"/>
      <c r="J428" s="124"/>
      <c r="K428" s="124"/>
      <c r="L428" s="124"/>
      <c r="M428" s="124"/>
      <c r="P428" s="125"/>
      <c r="Q428" s="125"/>
      <c r="R428" s="125"/>
      <c r="S428" s="125"/>
    </row>
    <row r="429" spans="2:19" ht="15.75" customHeight="1">
      <c r="B429" s="123"/>
      <c r="G429" s="124"/>
      <c r="H429" s="124"/>
      <c r="I429" s="124"/>
      <c r="J429" s="124"/>
      <c r="K429" s="124"/>
      <c r="L429" s="124"/>
      <c r="M429" s="124"/>
      <c r="P429" s="125"/>
      <c r="Q429" s="125"/>
      <c r="R429" s="125"/>
      <c r="S429" s="125"/>
    </row>
    <row r="430" spans="2:19" ht="15.75" customHeight="1">
      <c r="B430" s="123"/>
      <c r="G430" s="124"/>
      <c r="H430" s="124"/>
      <c r="I430" s="124"/>
      <c r="J430" s="124"/>
      <c r="K430" s="124"/>
      <c r="L430" s="124"/>
      <c r="M430" s="124"/>
      <c r="P430" s="125"/>
      <c r="Q430" s="125"/>
      <c r="R430" s="125"/>
      <c r="S430" s="125"/>
    </row>
    <row r="431" spans="2:19" ht="15.75" customHeight="1">
      <c r="B431" s="123"/>
      <c r="G431" s="124"/>
      <c r="H431" s="124"/>
      <c r="I431" s="124"/>
      <c r="J431" s="124"/>
      <c r="K431" s="124"/>
      <c r="L431" s="124"/>
      <c r="M431" s="124"/>
      <c r="P431" s="125"/>
      <c r="Q431" s="125"/>
      <c r="R431" s="125"/>
      <c r="S431" s="125"/>
    </row>
    <row r="432" spans="2:19" ht="15.75" customHeight="1">
      <c r="B432" s="123"/>
      <c r="G432" s="124"/>
      <c r="H432" s="124"/>
      <c r="I432" s="124"/>
      <c r="J432" s="124"/>
      <c r="K432" s="124"/>
      <c r="L432" s="124"/>
      <c r="M432" s="124"/>
      <c r="P432" s="125"/>
      <c r="Q432" s="125"/>
      <c r="R432" s="125"/>
      <c r="S432" s="125"/>
    </row>
    <row r="433" spans="2:19" ht="15.75" customHeight="1">
      <c r="B433" s="123"/>
      <c r="G433" s="124"/>
      <c r="H433" s="124"/>
      <c r="I433" s="124"/>
      <c r="J433" s="124"/>
      <c r="K433" s="124"/>
      <c r="L433" s="124"/>
      <c r="M433" s="124"/>
      <c r="P433" s="125"/>
      <c r="Q433" s="125"/>
      <c r="R433" s="125"/>
      <c r="S433" s="125"/>
    </row>
    <row r="434" spans="2:19" ht="15.75" customHeight="1">
      <c r="B434" s="123"/>
      <c r="G434" s="124"/>
      <c r="H434" s="124"/>
      <c r="I434" s="124"/>
      <c r="J434" s="124"/>
      <c r="K434" s="124"/>
      <c r="L434" s="124"/>
      <c r="M434" s="124"/>
      <c r="P434" s="125"/>
      <c r="Q434" s="125"/>
      <c r="R434" s="125"/>
      <c r="S434" s="125"/>
    </row>
    <row r="435" spans="2:19" ht="15.75" customHeight="1">
      <c r="B435" s="123"/>
      <c r="G435" s="124"/>
      <c r="H435" s="124"/>
      <c r="I435" s="124"/>
      <c r="J435" s="124"/>
      <c r="K435" s="124"/>
      <c r="L435" s="124"/>
      <c r="M435" s="124"/>
      <c r="P435" s="125"/>
      <c r="Q435" s="125"/>
      <c r="R435" s="125"/>
      <c r="S435" s="125"/>
    </row>
    <row r="436" spans="2:19" ht="15.75" customHeight="1">
      <c r="B436" s="123"/>
      <c r="G436" s="124"/>
      <c r="H436" s="124"/>
      <c r="I436" s="124"/>
      <c r="J436" s="124"/>
      <c r="K436" s="124"/>
      <c r="L436" s="124"/>
      <c r="M436" s="124"/>
      <c r="P436" s="125"/>
      <c r="Q436" s="125"/>
      <c r="R436" s="125"/>
      <c r="S436" s="125"/>
    </row>
    <row r="437" spans="2:19" ht="15.75" customHeight="1">
      <c r="B437" s="123"/>
      <c r="G437" s="124"/>
      <c r="H437" s="124"/>
      <c r="I437" s="124"/>
      <c r="J437" s="124"/>
      <c r="K437" s="124"/>
      <c r="L437" s="124"/>
      <c r="M437" s="124"/>
      <c r="P437" s="125"/>
      <c r="Q437" s="125"/>
      <c r="R437" s="125"/>
      <c r="S437" s="125"/>
    </row>
    <row r="438" spans="2:19" ht="15.75" customHeight="1">
      <c r="B438" s="123"/>
      <c r="G438" s="124"/>
      <c r="H438" s="124"/>
      <c r="I438" s="124"/>
      <c r="J438" s="124"/>
      <c r="K438" s="124"/>
      <c r="L438" s="124"/>
      <c r="M438" s="124"/>
      <c r="P438" s="125"/>
      <c r="Q438" s="125"/>
      <c r="R438" s="125"/>
      <c r="S438" s="125"/>
    </row>
    <row r="439" spans="2:19" ht="15.75" customHeight="1">
      <c r="B439" s="123"/>
      <c r="G439" s="124"/>
      <c r="H439" s="124"/>
      <c r="I439" s="124"/>
      <c r="J439" s="124"/>
      <c r="K439" s="124"/>
      <c r="L439" s="124"/>
      <c r="M439" s="124"/>
      <c r="P439" s="125"/>
      <c r="Q439" s="125"/>
      <c r="R439" s="125"/>
      <c r="S439" s="125"/>
    </row>
    <row r="440" spans="2:19" ht="15.75" customHeight="1">
      <c r="B440" s="123"/>
      <c r="G440" s="124"/>
      <c r="H440" s="124"/>
      <c r="I440" s="124"/>
      <c r="J440" s="124"/>
      <c r="K440" s="124"/>
      <c r="L440" s="124"/>
      <c r="M440" s="124"/>
      <c r="P440" s="125"/>
      <c r="Q440" s="125"/>
      <c r="R440" s="125"/>
      <c r="S440" s="125"/>
    </row>
    <row r="441" spans="2:19" ht="15.75" customHeight="1">
      <c r="B441" s="123"/>
      <c r="G441" s="124"/>
      <c r="H441" s="124"/>
      <c r="I441" s="124"/>
      <c r="J441" s="124"/>
      <c r="K441" s="124"/>
      <c r="L441" s="124"/>
      <c r="M441" s="124"/>
      <c r="P441" s="125"/>
      <c r="Q441" s="125"/>
      <c r="R441" s="125"/>
      <c r="S441" s="125"/>
    </row>
    <row r="442" spans="2:19" ht="15.75" customHeight="1">
      <c r="B442" s="123"/>
      <c r="G442" s="124"/>
      <c r="H442" s="124"/>
      <c r="I442" s="124"/>
      <c r="J442" s="124"/>
      <c r="K442" s="124"/>
      <c r="L442" s="124"/>
      <c r="M442" s="124"/>
      <c r="P442" s="125"/>
      <c r="Q442" s="125"/>
      <c r="R442" s="125"/>
      <c r="S442" s="125"/>
    </row>
    <row r="443" spans="2:19" ht="15.75" customHeight="1">
      <c r="B443" s="123"/>
      <c r="G443" s="124"/>
      <c r="H443" s="124"/>
      <c r="I443" s="124"/>
      <c r="J443" s="124"/>
      <c r="K443" s="124"/>
      <c r="L443" s="124"/>
      <c r="M443" s="124"/>
      <c r="P443" s="125"/>
      <c r="Q443" s="125"/>
      <c r="R443" s="125"/>
      <c r="S443" s="125"/>
    </row>
    <row r="444" spans="2:19" ht="15.75" customHeight="1">
      <c r="B444" s="123"/>
      <c r="G444" s="124"/>
      <c r="H444" s="124"/>
      <c r="I444" s="124"/>
      <c r="J444" s="124"/>
      <c r="K444" s="124"/>
      <c r="L444" s="124"/>
      <c r="M444" s="124"/>
      <c r="P444" s="125"/>
      <c r="Q444" s="125"/>
      <c r="R444" s="125"/>
      <c r="S444" s="125"/>
    </row>
    <row r="445" spans="2:19" ht="15.75" customHeight="1">
      <c r="B445" s="123"/>
      <c r="G445" s="124"/>
      <c r="H445" s="124"/>
      <c r="I445" s="124"/>
      <c r="J445" s="124"/>
      <c r="K445" s="124"/>
      <c r="L445" s="124"/>
      <c r="M445" s="124"/>
      <c r="P445" s="125"/>
      <c r="Q445" s="125"/>
      <c r="R445" s="125"/>
      <c r="S445" s="125"/>
    </row>
    <row r="446" spans="2:19" ht="15.75" customHeight="1">
      <c r="B446" s="123"/>
      <c r="G446" s="124"/>
      <c r="H446" s="124"/>
      <c r="I446" s="124"/>
      <c r="J446" s="124"/>
      <c r="K446" s="124"/>
      <c r="L446" s="124"/>
      <c r="M446" s="124"/>
      <c r="P446" s="125"/>
      <c r="Q446" s="125"/>
      <c r="R446" s="125"/>
      <c r="S446" s="125"/>
    </row>
    <row r="447" spans="2:19" ht="15.75" customHeight="1">
      <c r="B447" s="123"/>
      <c r="G447" s="124"/>
      <c r="H447" s="124"/>
      <c r="I447" s="124"/>
      <c r="J447" s="124"/>
      <c r="K447" s="124"/>
      <c r="L447" s="124"/>
      <c r="M447" s="124"/>
      <c r="P447" s="125"/>
      <c r="Q447" s="125"/>
      <c r="R447" s="125"/>
      <c r="S447" s="125"/>
    </row>
    <row r="448" spans="2:19" ht="15.75" customHeight="1">
      <c r="B448" s="123"/>
      <c r="G448" s="124"/>
      <c r="H448" s="124"/>
      <c r="I448" s="124"/>
      <c r="J448" s="124"/>
      <c r="K448" s="124"/>
      <c r="L448" s="124"/>
      <c r="M448" s="124"/>
      <c r="P448" s="125"/>
      <c r="Q448" s="125"/>
      <c r="R448" s="125"/>
      <c r="S448" s="125"/>
    </row>
    <row r="449" spans="2:19" ht="15.75" customHeight="1">
      <c r="B449" s="123"/>
      <c r="G449" s="124"/>
      <c r="H449" s="124"/>
      <c r="I449" s="124"/>
      <c r="J449" s="124"/>
      <c r="K449" s="124"/>
      <c r="L449" s="124"/>
      <c r="M449" s="124"/>
      <c r="P449" s="125"/>
      <c r="Q449" s="125"/>
      <c r="R449" s="125"/>
      <c r="S449" s="125"/>
    </row>
    <row r="450" spans="2:19" ht="15.75" customHeight="1">
      <c r="B450" s="123"/>
      <c r="G450" s="124"/>
      <c r="H450" s="124"/>
      <c r="I450" s="124"/>
      <c r="J450" s="124"/>
      <c r="K450" s="124"/>
      <c r="L450" s="124"/>
      <c r="M450" s="124"/>
      <c r="P450" s="125"/>
      <c r="Q450" s="125"/>
      <c r="R450" s="125"/>
      <c r="S450" s="125"/>
    </row>
    <row r="451" spans="2:19" ht="15.75" customHeight="1">
      <c r="B451" s="123"/>
      <c r="G451" s="124"/>
      <c r="H451" s="124"/>
      <c r="I451" s="124"/>
      <c r="J451" s="124"/>
      <c r="K451" s="124"/>
      <c r="L451" s="124"/>
      <c r="M451" s="124"/>
      <c r="P451" s="125"/>
      <c r="Q451" s="125"/>
      <c r="R451" s="125"/>
      <c r="S451" s="125"/>
    </row>
    <row r="452" spans="2:19" ht="15.75" customHeight="1">
      <c r="B452" s="123"/>
      <c r="G452" s="124"/>
      <c r="H452" s="124"/>
      <c r="I452" s="124"/>
      <c r="J452" s="124"/>
      <c r="K452" s="124"/>
      <c r="L452" s="124"/>
      <c r="M452" s="124"/>
      <c r="P452" s="125"/>
      <c r="Q452" s="125"/>
      <c r="R452" s="125"/>
      <c r="S452" s="125"/>
    </row>
    <row r="453" spans="2:19" ht="15.75" customHeight="1">
      <c r="B453" s="123"/>
      <c r="G453" s="124"/>
      <c r="H453" s="124"/>
      <c r="I453" s="124"/>
      <c r="J453" s="124"/>
      <c r="K453" s="124"/>
      <c r="L453" s="124"/>
      <c r="M453" s="124"/>
      <c r="P453" s="125"/>
      <c r="Q453" s="125"/>
      <c r="R453" s="125"/>
      <c r="S453" s="125"/>
    </row>
    <row r="454" spans="2:19" ht="15.75" customHeight="1">
      <c r="B454" s="123"/>
      <c r="G454" s="124"/>
      <c r="H454" s="124"/>
      <c r="I454" s="124"/>
      <c r="J454" s="124"/>
      <c r="K454" s="124"/>
      <c r="L454" s="124"/>
      <c r="M454" s="124"/>
      <c r="P454" s="125"/>
      <c r="Q454" s="125"/>
      <c r="R454" s="125"/>
      <c r="S454" s="125"/>
    </row>
    <row r="455" spans="2:19" ht="15.75" customHeight="1">
      <c r="B455" s="123"/>
      <c r="G455" s="124"/>
      <c r="H455" s="124"/>
      <c r="I455" s="124"/>
      <c r="J455" s="124"/>
      <c r="K455" s="124"/>
      <c r="L455" s="124"/>
      <c r="M455" s="124"/>
      <c r="P455" s="125"/>
      <c r="Q455" s="125"/>
      <c r="R455" s="125"/>
      <c r="S455" s="125"/>
    </row>
    <row r="456" spans="2:19" ht="15.75" customHeight="1">
      <c r="B456" s="123"/>
      <c r="G456" s="124"/>
      <c r="H456" s="124"/>
      <c r="I456" s="124"/>
      <c r="J456" s="124"/>
      <c r="K456" s="124"/>
      <c r="L456" s="124"/>
      <c r="M456" s="124"/>
      <c r="P456" s="125"/>
      <c r="Q456" s="125"/>
      <c r="R456" s="125"/>
      <c r="S456" s="125"/>
    </row>
    <row r="457" spans="2:19" ht="15.75" customHeight="1">
      <c r="B457" s="123"/>
      <c r="G457" s="124"/>
      <c r="H457" s="124"/>
      <c r="I457" s="124"/>
      <c r="J457" s="124"/>
      <c r="K457" s="124"/>
      <c r="L457" s="124"/>
      <c r="M457" s="124"/>
      <c r="P457" s="125"/>
      <c r="Q457" s="125"/>
      <c r="R457" s="125"/>
      <c r="S457" s="125"/>
    </row>
    <row r="458" spans="2:19" ht="15.75" customHeight="1">
      <c r="B458" s="123"/>
      <c r="G458" s="124"/>
      <c r="H458" s="124"/>
      <c r="I458" s="124"/>
      <c r="J458" s="124"/>
      <c r="K458" s="124"/>
      <c r="L458" s="124"/>
      <c r="M458" s="124"/>
      <c r="P458" s="125"/>
      <c r="Q458" s="125"/>
      <c r="R458" s="125"/>
      <c r="S458" s="125"/>
    </row>
    <row r="459" spans="2:19" ht="15.75" customHeight="1">
      <c r="B459" s="123"/>
      <c r="G459" s="124"/>
      <c r="H459" s="124"/>
      <c r="I459" s="124"/>
      <c r="J459" s="124"/>
      <c r="K459" s="124"/>
      <c r="L459" s="124"/>
      <c r="M459" s="124"/>
      <c r="P459" s="125"/>
      <c r="Q459" s="125"/>
      <c r="R459" s="125"/>
      <c r="S459" s="125"/>
    </row>
    <row r="460" spans="2:19" ht="15.75" customHeight="1">
      <c r="B460" s="123"/>
      <c r="G460" s="124"/>
      <c r="H460" s="124"/>
      <c r="I460" s="124"/>
      <c r="J460" s="124"/>
      <c r="K460" s="124"/>
      <c r="L460" s="124"/>
      <c r="M460" s="124"/>
      <c r="P460" s="125"/>
      <c r="Q460" s="125"/>
      <c r="R460" s="125"/>
      <c r="S460" s="125"/>
    </row>
    <row r="461" spans="2:19" ht="15.75" customHeight="1">
      <c r="B461" s="123"/>
      <c r="G461" s="124"/>
      <c r="H461" s="124"/>
      <c r="I461" s="124"/>
      <c r="J461" s="124"/>
      <c r="K461" s="124"/>
      <c r="L461" s="124"/>
      <c r="M461" s="124"/>
      <c r="P461" s="125"/>
      <c r="Q461" s="125"/>
      <c r="R461" s="125"/>
      <c r="S461" s="125"/>
    </row>
    <row r="462" spans="2:19" ht="15.75" customHeight="1">
      <c r="B462" s="123"/>
      <c r="G462" s="124"/>
      <c r="H462" s="124"/>
      <c r="I462" s="124"/>
      <c r="J462" s="124"/>
      <c r="K462" s="124"/>
      <c r="L462" s="124"/>
      <c r="M462" s="124"/>
      <c r="P462" s="125"/>
      <c r="Q462" s="125"/>
      <c r="R462" s="125"/>
      <c r="S462" s="125"/>
    </row>
    <row r="463" spans="2:19" ht="15.75" customHeight="1">
      <c r="B463" s="123"/>
      <c r="G463" s="124"/>
      <c r="H463" s="124"/>
      <c r="I463" s="124"/>
      <c r="J463" s="124"/>
      <c r="K463" s="124"/>
      <c r="L463" s="124"/>
      <c r="M463" s="124"/>
      <c r="P463" s="125"/>
      <c r="Q463" s="125"/>
      <c r="R463" s="125"/>
      <c r="S463" s="125"/>
    </row>
    <row r="464" spans="2:19" ht="15.75" customHeight="1">
      <c r="B464" s="123"/>
      <c r="G464" s="124"/>
      <c r="H464" s="124"/>
      <c r="I464" s="124"/>
      <c r="J464" s="124"/>
      <c r="K464" s="124"/>
      <c r="L464" s="124"/>
      <c r="M464" s="124"/>
      <c r="P464" s="125"/>
      <c r="Q464" s="125"/>
      <c r="R464" s="125"/>
      <c r="S464" s="125"/>
    </row>
    <row r="465" spans="2:19" ht="15.75" customHeight="1">
      <c r="B465" s="123"/>
      <c r="G465" s="124"/>
      <c r="H465" s="124"/>
      <c r="I465" s="124"/>
      <c r="J465" s="124"/>
      <c r="K465" s="124"/>
      <c r="L465" s="124"/>
      <c r="M465" s="124"/>
      <c r="P465" s="125"/>
      <c r="Q465" s="125"/>
      <c r="R465" s="125"/>
      <c r="S465" s="125"/>
    </row>
    <row r="466" spans="2:19" ht="15.75" customHeight="1">
      <c r="B466" s="123"/>
      <c r="G466" s="124"/>
      <c r="H466" s="124"/>
      <c r="I466" s="124"/>
      <c r="J466" s="124"/>
      <c r="K466" s="124"/>
      <c r="L466" s="124"/>
      <c r="M466" s="124"/>
      <c r="P466" s="125"/>
      <c r="Q466" s="125"/>
      <c r="R466" s="125"/>
      <c r="S466" s="125"/>
    </row>
    <row r="467" spans="2:19" ht="15.75" customHeight="1">
      <c r="B467" s="123"/>
      <c r="G467" s="124"/>
      <c r="H467" s="124"/>
      <c r="I467" s="124"/>
      <c r="J467" s="124"/>
      <c r="K467" s="124"/>
      <c r="L467" s="124"/>
      <c r="M467" s="124"/>
      <c r="P467" s="125"/>
      <c r="Q467" s="125"/>
      <c r="R467" s="125"/>
      <c r="S467" s="125"/>
    </row>
    <row r="468" spans="2:19" ht="15.75" customHeight="1">
      <c r="B468" s="123"/>
      <c r="G468" s="124"/>
      <c r="H468" s="124"/>
      <c r="I468" s="124"/>
      <c r="J468" s="124"/>
      <c r="K468" s="124"/>
      <c r="L468" s="124"/>
      <c r="M468" s="124"/>
      <c r="P468" s="125"/>
      <c r="Q468" s="125"/>
      <c r="R468" s="125"/>
      <c r="S468" s="125"/>
    </row>
    <row r="469" spans="2:19" ht="15.75" customHeight="1">
      <c r="B469" s="123"/>
      <c r="G469" s="124"/>
      <c r="H469" s="124"/>
      <c r="I469" s="124"/>
      <c r="J469" s="124"/>
      <c r="K469" s="124"/>
      <c r="L469" s="124"/>
      <c r="M469" s="124"/>
      <c r="P469" s="125"/>
      <c r="Q469" s="125"/>
      <c r="R469" s="125"/>
      <c r="S469" s="125"/>
    </row>
    <row r="470" spans="2:19" ht="15.75" customHeight="1">
      <c r="B470" s="123"/>
      <c r="G470" s="124"/>
      <c r="H470" s="124"/>
      <c r="I470" s="124"/>
      <c r="J470" s="124"/>
      <c r="K470" s="124"/>
      <c r="L470" s="124"/>
      <c r="M470" s="124"/>
      <c r="P470" s="125"/>
      <c r="Q470" s="125"/>
      <c r="R470" s="125"/>
      <c r="S470" s="125"/>
    </row>
    <row r="471" spans="2:19" ht="15.75" customHeight="1">
      <c r="B471" s="123"/>
      <c r="G471" s="124"/>
      <c r="H471" s="124"/>
      <c r="I471" s="124"/>
      <c r="J471" s="124"/>
      <c r="K471" s="124"/>
      <c r="L471" s="124"/>
      <c r="M471" s="124"/>
      <c r="P471" s="125"/>
      <c r="Q471" s="125"/>
      <c r="R471" s="125"/>
      <c r="S471" s="125"/>
    </row>
    <row r="472" spans="2:19" ht="15.75" customHeight="1">
      <c r="B472" s="123"/>
      <c r="G472" s="124"/>
      <c r="H472" s="124"/>
      <c r="I472" s="124"/>
      <c r="J472" s="124"/>
      <c r="K472" s="124"/>
      <c r="L472" s="124"/>
      <c r="M472" s="124"/>
      <c r="P472" s="125"/>
      <c r="Q472" s="125"/>
      <c r="R472" s="125"/>
      <c r="S472" s="125"/>
    </row>
    <row r="473" spans="2:19" ht="15.75" customHeight="1">
      <c r="B473" s="123"/>
      <c r="G473" s="124"/>
      <c r="H473" s="124"/>
      <c r="I473" s="124"/>
      <c r="J473" s="124"/>
      <c r="K473" s="124"/>
      <c r="L473" s="124"/>
      <c r="M473" s="124"/>
      <c r="P473" s="125"/>
      <c r="Q473" s="125"/>
      <c r="R473" s="125"/>
      <c r="S473" s="125"/>
    </row>
    <row r="474" spans="2:19" ht="15.75" customHeight="1">
      <c r="B474" s="123"/>
      <c r="G474" s="124"/>
      <c r="H474" s="124"/>
      <c r="I474" s="124"/>
      <c r="J474" s="124"/>
      <c r="K474" s="124"/>
      <c r="L474" s="124"/>
      <c r="M474" s="124"/>
      <c r="P474" s="125"/>
      <c r="Q474" s="125"/>
      <c r="R474" s="125"/>
      <c r="S474" s="125"/>
    </row>
    <row r="475" spans="2:19" ht="15.75" customHeight="1">
      <c r="B475" s="123"/>
      <c r="G475" s="124"/>
      <c r="H475" s="124"/>
      <c r="I475" s="124"/>
      <c r="J475" s="124"/>
      <c r="K475" s="124"/>
      <c r="L475" s="124"/>
      <c r="M475" s="124"/>
      <c r="P475" s="125"/>
      <c r="Q475" s="125"/>
      <c r="R475" s="125"/>
      <c r="S475" s="125"/>
    </row>
    <row r="476" spans="2:19" ht="15.75" customHeight="1">
      <c r="B476" s="123"/>
      <c r="G476" s="124"/>
      <c r="H476" s="124"/>
      <c r="I476" s="124"/>
      <c r="J476" s="124"/>
      <c r="K476" s="124"/>
      <c r="L476" s="124"/>
      <c r="M476" s="124"/>
      <c r="P476" s="125"/>
      <c r="Q476" s="125"/>
      <c r="R476" s="125"/>
      <c r="S476" s="125"/>
    </row>
    <row r="477" spans="2:19" ht="15.75" customHeight="1">
      <c r="B477" s="123"/>
      <c r="G477" s="124"/>
      <c r="H477" s="124"/>
      <c r="I477" s="124"/>
      <c r="J477" s="124"/>
      <c r="K477" s="124"/>
      <c r="L477" s="124"/>
      <c r="M477" s="124"/>
      <c r="P477" s="125"/>
      <c r="Q477" s="125"/>
      <c r="R477" s="125"/>
      <c r="S477" s="125"/>
    </row>
    <row r="478" spans="2:19" ht="15.75" customHeight="1">
      <c r="B478" s="123"/>
      <c r="G478" s="124"/>
      <c r="H478" s="124"/>
      <c r="I478" s="124"/>
      <c r="J478" s="124"/>
      <c r="K478" s="124"/>
      <c r="L478" s="124"/>
      <c r="M478" s="124"/>
      <c r="P478" s="125"/>
      <c r="Q478" s="125"/>
      <c r="R478" s="125"/>
      <c r="S478" s="125"/>
    </row>
    <row r="479" spans="2:19" ht="15.75" customHeight="1">
      <c r="B479" s="123"/>
      <c r="G479" s="124"/>
      <c r="H479" s="124"/>
      <c r="I479" s="124"/>
      <c r="J479" s="124"/>
      <c r="K479" s="124"/>
      <c r="L479" s="124"/>
      <c r="M479" s="124"/>
      <c r="P479" s="125"/>
      <c r="Q479" s="125"/>
      <c r="R479" s="125"/>
      <c r="S479" s="125"/>
    </row>
    <row r="480" spans="2:19" ht="15.75" customHeight="1">
      <c r="B480" s="123"/>
      <c r="G480" s="124"/>
      <c r="H480" s="124"/>
      <c r="I480" s="124"/>
      <c r="J480" s="124"/>
      <c r="K480" s="124"/>
      <c r="L480" s="124"/>
      <c r="M480" s="124"/>
      <c r="P480" s="125"/>
      <c r="Q480" s="125"/>
      <c r="R480" s="125"/>
      <c r="S480" s="125"/>
    </row>
    <row r="481" spans="2:19" ht="15.75" customHeight="1">
      <c r="B481" s="123"/>
      <c r="G481" s="124"/>
      <c r="H481" s="124"/>
      <c r="I481" s="124"/>
      <c r="J481" s="124"/>
      <c r="K481" s="124"/>
      <c r="L481" s="124"/>
      <c r="M481" s="124"/>
      <c r="P481" s="125"/>
      <c r="Q481" s="125"/>
      <c r="R481" s="125"/>
      <c r="S481" s="125"/>
    </row>
    <row r="482" spans="2:19" ht="15.75" customHeight="1">
      <c r="B482" s="123"/>
      <c r="G482" s="124"/>
      <c r="H482" s="124"/>
      <c r="I482" s="124"/>
      <c r="J482" s="124"/>
      <c r="K482" s="124"/>
      <c r="L482" s="124"/>
      <c r="M482" s="124"/>
      <c r="P482" s="125"/>
      <c r="Q482" s="125"/>
      <c r="R482" s="125"/>
      <c r="S482" s="125"/>
    </row>
    <row r="483" spans="2:19" ht="15.75" customHeight="1">
      <c r="B483" s="123"/>
      <c r="G483" s="124"/>
      <c r="H483" s="124"/>
      <c r="I483" s="124"/>
      <c r="J483" s="124"/>
      <c r="K483" s="124"/>
      <c r="L483" s="124"/>
      <c r="M483" s="124"/>
      <c r="P483" s="125"/>
      <c r="Q483" s="125"/>
      <c r="R483" s="125"/>
      <c r="S483" s="125"/>
    </row>
    <row r="484" spans="2:19" ht="15.75" customHeight="1">
      <c r="B484" s="123"/>
      <c r="G484" s="124"/>
      <c r="H484" s="124"/>
      <c r="I484" s="124"/>
      <c r="J484" s="124"/>
      <c r="K484" s="124"/>
      <c r="L484" s="124"/>
      <c r="M484" s="124"/>
      <c r="P484" s="125"/>
      <c r="Q484" s="125"/>
      <c r="R484" s="125"/>
      <c r="S484" s="125"/>
    </row>
    <row r="485" spans="2:19" ht="15.75" customHeight="1">
      <c r="B485" s="123"/>
      <c r="G485" s="124"/>
      <c r="H485" s="124"/>
      <c r="I485" s="124"/>
      <c r="J485" s="124"/>
      <c r="K485" s="124"/>
      <c r="L485" s="124"/>
      <c r="M485" s="124"/>
      <c r="P485" s="125"/>
      <c r="Q485" s="125"/>
      <c r="R485" s="125"/>
      <c r="S485" s="125"/>
    </row>
    <row r="486" spans="2:19" ht="15.75" customHeight="1">
      <c r="B486" s="123"/>
      <c r="G486" s="124"/>
      <c r="H486" s="124"/>
      <c r="I486" s="124"/>
      <c r="J486" s="124"/>
      <c r="K486" s="124"/>
      <c r="L486" s="124"/>
      <c r="M486" s="124"/>
      <c r="P486" s="125"/>
      <c r="Q486" s="125"/>
      <c r="R486" s="125"/>
      <c r="S486" s="125"/>
    </row>
    <row r="487" spans="2:19" ht="15.75" customHeight="1">
      <c r="B487" s="123"/>
      <c r="G487" s="124"/>
      <c r="H487" s="124"/>
      <c r="I487" s="124"/>
      <c r="J487" s="124"/>
      <c r="K487" s="124"/>
      <c r="L487" s="124"/>
      <c r="M487" s="124"/>
      <c r="P487" s="125"/>
      <c r="Q487" s="125"/>
      <c r="R487" s="125"/>
      <c r="S487" s="125"/>
    </row>
    <row r="488" spans="2:19" ht="15.75" customHeight="1">
      <c r="B488" s="123"/>
      <c r="G488" s="124"/>
      <c r="H488" s="124"/>
      <c r="I488" s="124"/>
      <c r="J488" s="124"/>
      <c r="K488" s="124"/>
      <c r="L488" s="124"/>
      <c r="M488" s="124"/>
      <c r="P488" s="125"/>
      <c r="Q488" s="125"/>
      <c r="R488" s="125"/>
      <c r="S488" s="125"/>
    </row>
    <row r="489" spans="2:19" ht="15.75" customHeight="1">
      <c r="B489" s="123"/>
      <c r="G489" s="124"/>
      <c r="H489" s="124"/>
      <c r="I489" s="124"/>
      <c r="J489" s="124"/>
      <c r="K489" s="124"/>
      <c r="L489" s="124"/>
      <c r="M489" s="124"/>
      <c r="P489" s="125"/>
      <c r="Q489" s="125"/>
      <c r="R489" s="125"/>
      <c r="S489" s="125"/>
    </row>
    <row r="490" spans="2:19" ht="15.75" customHeight="1">
      <c r="B490" s="123"/>
      <c r="G490" s="124"/>
      <c r="H490" s="124"/>
      <c r="I490" s="124"/>
      <c r="J490" s="124"/>
      <c r="K490" s="124"/>
      <c r="L490" s="124"/>
      <c r="M490" s="124"/>
      <c r="P490" s="125"/>
      <c r="Q490" s="125"/>
      <c r="R490" s="125"/>
      <c r="S490" s="125"/>
    </row>
    <row r="491" spans="2:19" ht="15.75" customHeight="1">
      <c r="B491" s="123"/>
      <c r="G491" s="124"/>
      <c r="H491" s="124"/>
      <c r="I491" s="124"/>
      <c r="J491" s="124"/>
      <c r="K491" s="124"/>
      <c r="L491" s="124"/>
      <c r="M491" s="124"/>
      <c r="P491" s="125"/>
      <c r="Q491" s="125"/>
      <c r="R491" s="125"/>
      <c r="S491" s="125"/>
    </row>
    <row r="492" spans="2:19" ht="15.75" customHeight="1">
      <c r="B492" s="123"/>
      <c r="G492" s="124"/>
      <c r="H492" s="124"/>
      <c r="I492" s="124"/>
      <c r="J492" s="124"/>
      <c r="K492" s="124"/>
      <c r="L492" s="124"/>
      <c r="M492" s="124"/>
      <c r="P492" s="125"/>
      <c r="Q492" s="125"/>
      <c r="R492" s="125"/>
      <c r="S492" s="125"/>
    </row>
    <row r="493" spans="2:19" ht="15.75" customHeight="1">
      <c r="B493" s="123"/>
      <c r="G493" s="124"/>
      <c r="H493" s="124"/>
      <c r="I493" s="124"/>
      <c r="J493" s="124"/>
      <c r="K493" s="124"/>
      <c r="L493" s="124"/>
      <c r="M493" s="124"/>
      <c r="P493" s="125"/>
      <c r="Q493" s="125"/>
      <c r="R493" s="125"/>
      <c r="S493" s="125"/>
    </row>
    <row r="494" spans="2:19" ht="15.75" customHeight="1">
      <c r="B494" s="123"/>
      <c r="G494" s="124"/>
      <c r="H494" s="124"/>
      <c r="I494" s="124"/>
      <c r="J494" s="124"/>
      <c r="K494" s="124"/>
      <c r="L494" s="124"/>
      <c r="M494" s="124"/>
      <c r="P494" s="125"/>
      <c r="Q494" s="125"/>
      <c r="R494" s="125"/>
      <c r="S494" s="125"/>
    </row>
    <row r="495" spans="2:19" ht="15.75" customHeight="1">
      <c r="B495" s="123"/>
      <c r="G495" s="124"/>
      <c r="H495" s="124"/>
      <c r="I495" s="124"/>
      <c r="J495" s="124"/>
      <c r="K495" s="124"/>
      <c r="L495" s="124"/>
      <c r="M495" s="124"/>
      <c r="P495" s="125"/>
      <c r="Q495" s="125"/>
      <c r="R495" s="125"/>
      <c r="S495" s="125"/>
    </row>
    <row r="496" spans="2:19" ht="15.75" customHeight="1">
      <c r="B496" s="123"/>
      <c r="G496" s="124"/>
      <c r="H496" s="124"/>
      <c r="I496" s="124"/>
      <c r="J496" s="124"/>
      <c r="K496" s="124"/>
      <c r="L496" s="124"/>
      <c r="M496" s="124"/>
      <c r="P496" s="125"/>
      <c r="Q496" s="125"/>
      <c r="R496" s="125"/>
      <c r="S496" s="125"/>
    </row>
    <row r="497" spans="2:19" ht="15.75" customHeight="1">
      <c r="B497" s="123"/>
      <c r="G497" s="124"/>
      <c r="H497" s="124"/>
      <c r="I497" s="124"/>
      <c r="J497" s="124"/>
      <c r="K497" s="124"/>
      <c r="L497" s="124"/>
      <c r="M497" s="124"/>
      <c r="P497" s="125"/>
      <c r="Q497" s="125"/>
      <c r="R497" s="125"/>
      <c r="S497" s="125"/>
    </row>
    <row r="498" spans="2:19" ht="15.75" customHeight="1">
      <c r="B498" s="123"/>
      <c r="G498" s="124"/>
      <c r="H498" s="124"/>
      <c r="I498" s="124"/>
      <c r="J498" s="124"/>
      <c r="K498" s="124"/>
      <c r="L498" s="124"/>
      <c r="M498" s="124"/>
      <c r="P498" s="125"/>
      <c r="Q498" s="125"/>
      <c r="R498" s="125"/>
      <c r="S498" s="125"/>
    </row>
    <row r="499" spans="2:19" ht="15.75" customHeight="1">
      <c r="B499" s="123"/>
      <c r="G499" s="124"/>
      <c r="H499" s="124"/>
      <c r="I499" s="124"/>
      <c r="J499" s="124"/>
      <c r="K499" s="124"/>
      <c r="L499" s="124"/>
      <c r="M499" s="124"/>
      <c r="P499" s="125"/>
      <c r="Q499" s="125"/>
      <c r="R499" s="125"/>
      <c r="S499" s="125"/>
    </row>
    <row r="500" spans="2:19" ht="15.75" customHeight="1">
      <c r="B500" s="123"/>
      <c r="G500" s="124"/>
      <c r="H500" s="124"/>
      <c r="I500" s="124"/>
      <c r="J500" s="124"/>
      <c r="K500" s="124"/>
      <c r="L500" s="124"/>
      <c r="M500" s="124"/>
      <c r="P500" s="125"/>
      <c r="Q500" s="125"/>
      <c r="R500" s="125"/>
      <c r="S500" s="125"/>
    </row>
    <row r="501" spans="2:19" ht="15.75" customHeight="1">
      <c r="B501" s="123"/>
      <c r="G501" s="124"/>
      <c r="H501" s="124"/>
      <c r="I501" s="124"/>
      <c r="J501" s="124"/>
      <c r="K501" s="124"/>
      <c r="L501" s="124"/>
      <c r="M501" s="124"/>
      <c r="P501" s="125"/>
      <c r="Q501" s="125"/>
      <c r="R501" s="125"/>
      <c r="S501" s="125"/>
    </row>
    <row r="502" spans="2:19" ht="15.75" customHeight="1">
      <c r="B502" s="123"/>
      <c r="G502" s="124"/>
      <c r="H502" s="124"/>
      <c r="I502" s="124"/>
      <c r="J502" s="124"/>
      <c r="K502" s="124"/>
      <c r="L502" s="124"/>
      <c r="M502" s="124"/>
      <c r="P502" s="125"/>
      <c r="Q502" s="125"/>
      <c r="R502" s="125"/>
      <c r="S502" s="125"/>
    </row>
    <row r="503" spans="2:19" ht="15.75" customHeight="1">
      <c r="B503" s="123"/>
      <c r="G503" s="124"/>
      <c r="H503" s="124"/>
      <c r="I503" s="124"/>
      <c r="J503" s="124"/>
      <c r="K503" s="124"/>
      <c r="L503" s="124"/>
      <c r="M503" s="124"/>
      <c r="P503" s="125"/>
      <c r="Q503" s="125"/>
      <c r="R503" s="125"/>
      <c r="S503" s="125"/>
    </row>
    <row r="504" spans="2:19" ht="15.75" customHeight="1">
      <c r="B504" s="123"/>
      <c r="G504" s="124"/>
      <c r="H504" s="124"/>
      <c r="I504" s="124"/>
      <c r="J504" s="124"/>
      <c r="K504" s="124"/>
      <c r="L504" s="124"/>
      <c r="M504" s="124"/>
      <c r="P504" s="125"/>
      <c r="Q504" s="125"/>
      <c r="R504" s="125"/>
      <c r="S504" s="125"/>
    </row>
    <row r="505" spans="2:19" ht="15.75" customHeight="1">
      <c r="B505" s="123"/>
      <c r="G505" s="124"/>
      <c r="H505" s="124"/>
      <c r="I505" s="124"/>
      <c r="J505" s="124"/>
      <c r="K505" s="124"/>
      <c r="L505" s="124"/>
      <c r="M505" s="124"/>
      <c r="P505" s="125"/>
      <c r="Q505" s="125"/>
      <c r="R505" s="125"/>
      <c r="S505" s="125"/>
    </row>
    <row r="506" spans="2:19" ht="15.75" customHeight="1">
      <c r="B506" s="123"/>
      <c r="G506" s="124"/>
      <c r="H506" s="124"/>
      <c r="I506" s="124"/>
      <c r="J506" s="124"/>
      <c r="K506" s="124"/>
      <c r="L506" s="124"/>
      <c r="M506" s="124"/>
      <c r="P506" s="125"/>
      <c r="Q506" s="125"/>
      <c r="R506" s="125"/>
      <c r="S506" s="125"/>
    </row>
    <row r="507" spans="2:19" ht="15.75" customHeight="1">
      <c r="B507" s="123"/>
      <c r="G507" s="124"/>
      <c r="H507" s="124"/>
      <c r="I507" s="124"/>
      <c r="J507" s="124"/>
      <c r="K507" s="124"/>
      <c r="L507" s="124"/>
      <c r="M507" s="124"/>
      <c r="P507" s="125"/>
      <c r="Q507" s="125"/>
      <c r="R507" s="125"/>
      <c r="S507" s="125"/>
    </row>
    <row r="508" spans="2:19" ht="15.75" customHeight="1">
      <c r="B508" s="123"/>
      <c r="G508" s="124"/>
      <c r="H508" s="124"/>
      <c r="I508" s="124"/>
      <c r="J508" s="124"/>
      <c r="K508" s="124"/>
      <c r="L508" s="124"/>
      <c r="M508" s="124"/>
      <c r="P508" s="125"/>
      <c r="Q508" s="125"/>
      <c r="R508" s="125"/>
      <c r="S508" s="125"/>
    </row>
    <row r="509" spans="2:19" ht="15.75" customHeight="1">
      <c r="B509" s="123"/>
      <c r="G509" s="124"/>
      <c r="H509" s="124"/>
      <c r="I509" s="124"/>
      <c r="J509" s="124"/>
      <c r="K509" s="124"/>
      <c r="L509" s="124"/>
      <c r="M509" s="124"/>
      <c r="P509" s="125"/>
      <c r="Q509" s="125"/>
      <c r="R509" s="125"/>
      <c r="S509" s="125"/>
    </row>
    <row r="510" spans="2:19" ht="15.75" customHeight="1">
      <c r="B510" s="123"/>
      <c r="G510" s="124"/>
      <c r="H510" s="124"/>
      <c r="I510" s="124"/>
      <c r="J510" s="124"/>
      <c r="K510" s="124"/>
      <c r="L510" s="124"/>
      <c r="M510" s="124"/>
      <c r="P510" s="125"/>
      <c r="Q510" s="125"/>
      <c r="R510" s="125"/>
      <c r="S510" s="125"/>
    </row>
    <row r="511" spans="2:19" ht="15.75" customHeight="1">
      <c r="B511" s="123"/>
      <c r="G511" s="124"/>
      <c r="H511" s="124"/>
      <c r="I511" s="124"/>
      <c r="J511" s="124"/>
      <c r="K511" s="124"/>
      <c r="L511" s="124"/>
      <c r="M511" s="124"/>
      <c r="P511" s="125"/>
      <c r="Q511" s="125"/>
      <c r="R511" s="125"/>
      <c r="S511" s="125"/>
    </row>
    <row r="512" spans="2:19" ht="15.75" customHeight="1">
      <c r="B512" s="123"/>
      <c r="G512" s="124"/>
      <c r="H512" s="124"/>
      <c r="I512" s="124"/>
      <c r="J512" s="124"/>
      <c r="K512" s="124"/>
      <c r="L512" s="124"/>
      <c r="M512" s="124"/>
      <c r="P512" s="125"/>
      <c r="Q512" s="125"/>
      <c r="R512" s="125"/>
      <c r="S512" s="125"/>
    </row>
    <row r="513" spans="2:19" ht="15.75" customHeight="1">
      <c r="B513" s="123"/>
      <c r="G513" s="124"/>
      <c r="H513" s="124"/>
      <c r="I513" s="124"/>
      <c r="J513" s="124"/>
      <c r="K513" s="124"/>
      <c r="L513" s="124"/>
      <c r="M513" s="124"/>
      <c r="P513" s="125"/>
      <c r="Q513" s="125"/>
      <c r="R513" s="125"/>
      <c r="S513" s="125"/>
    </row>
    <row r="514" spans="2:19" ht="15.75" customHeight="1">
      <c r="B514" s="123"/>
      <c r="G514" s="124"/>
      <c r="H514" s="124"/>
      <c r="I514" s="124"/>
      <c r="J514" s="124"/>
      <c r="K514" s="124"/>
      <c r="L514" s="124"/>
      <c r="M514" s="124"/>
      <c r="P514" s="125"/>
      <c r="Q514" s="125"/>
      <c r="R514" s="125"/>
      <c r="S514" s="125"/>
    </row>
    <row r="515" spans="2:19" ht="15.75" customHeight="1">
      <c r="B515" s="123"/>
      <c r="G515" s="124"/>
      <c r="H515" s="124"/>
      <c r="I515" s="124"/>
      <c r="J515" s="124"/>
      <c r="K515" s="124"/>
      <c r="L515" s="124"/>
      <c r="M515" s="124"/>
      <c r="P515" s="125"/>
      <c r="Q515" s="125"/>
      <c r="R515" s="125"/>
      <c r="S515" s="125"/>
    </row>
    <row r="516" spans="2:19" ht="15.75" customHeight="1">
      <c r="B516" s="123"/>
      <c r="G516" s="124"/>
      <c r="H516" s="124"/>
      <c r="I516" s="124"/>
      <c r="J516" s="124"/>
      <c r="K516" s="124"/>
      <c r="L516" s="124"/>
      <c r="M516" s="124"/>
      <c r="P516" s="125"/>
      <c r="Q516" s="125"/>
      <c r="R516" s="125"/>
      <c r="S516" s="125"/>
    </row>
    <row r="517" spans="2:19" ht="15.75" customHeight="1">
      <c r="B517" s="123"/>
      <c r="G517" s="124"/>
      <c r="H517" s="124"/>
      <c r="I517" s="124"/>
      <c r="J517" s="124"/>
      <c r="K517" s="124"/>
      <c r="L517" s="124"/>
      <c r="M517" s="124"/>
      <c r="P517" s="125"/>
      <c r="Q517" s="125"/>
      <c r="R517" s="125"/>
      <c r="S517" s="125"/>
    </row>
    <row r="518" spans="2:19" ht="15.75" customHeight="1">
      <c r="B518" s="123"/>
      <c r="G518" s="124"/>
      <c r="H518" s="124"/>
      <c r="I518" s="124"/>
      <c r="J518" s="124"/>
      <c r="K518" s="124"/>
      <c r="L518" s="124"/>
      <c r="M518" s="124"/>
      <c r="P518" s="125"/>
      <c r="Q518" s="125"/>
      <c r="R518" s="125"/>
      <c r="S518" s="125"/>
    </row>
    <row r="519" spans="2:19" ht="15.75" customHeight="1">
      <c r="B519" s="123"/>
      <c r="G519" s="124"/>
      <c r="H519" s="124"/>
      <c r="I519" s="124"/>
      <c r="J519" s="124"/>
      <c r="K519" s="124"/>
      <c r="L519" s="124"/>
      <c r="M519" s="124"/>
      <c r="P519" s="125"/>
      <c r="Q519" s="125"/>
      <c r="R519" s="125"/>
      <c r="S519" s="125"/>
    </row>
    <row r="520" spans="2:19" ht="15.75" customHeight="1">
      <c r="B520" s="123"/>
      <c r="G520" s="124"/>
      <c r="H520" s="124"/>
      <c r="I520" s="124"/>
      <c r="J520" s="124"/>
      <c r="K520" s="124"/>
      <c r="L520" s="124"/>
      <c r="M520" s="124"/>
      <c r="P520" s="125"/>
      <c r="Q520" s="125"/>
      <c r="R520" s="125"/>
      <c r="S520" s="125"/>
    </row>
    <row r="521" spans="2:19" ht="15.75" customHeight="1">
      <c r="B521" s="123"/>
      <c r="G521" s="124"/>
      <c r="H521" s="124"/>
      <c r="I521" s="124"/>
      <c r="J521" s="124"/>
      <c r="K521" s="124"/>
      <c r="L521" s="124"/>
      <c r="M521" s="124"/>
      <c r="P521" s="125"/>
      <c r="Q521" s="125"/>
      <c r="R521" s="125"/>
      <c r="S521" s="125"/>
    </row>
    <row r="522" spans="2:19" ht="15.75" customHeight="1">
      <c r="B522" s="123"/>
      <c r="G522" s="124"/>
      <c r="H522" s="124"/>
      <c r="I522" s="124"/>
      <c r="J522" s="124"/>
      <c r="K522" s="124"/>
      <c r="L522" s="124"/>
      <c r="M522" s="124"/>
      <c r="P522" s="125"/>
      <c r="Q522" s="125"/>
      <c r="R522" s="125"/>
      <c r="S522" s="125"/>
    </row>
    <row r="523" spans="2:19" ht="15.75" customHeight="1">
      <c r="B523" s="123"/>
      <c r="G523" s="124"/>
      <c r="H523" s="124"/>
      <c r="I523" s="124"/>
      <c r="J523" s="124"/>
      <c r="K523" s="124"/>
      <c r="L523" s="124"/>
      <c r="M523" s="124"/>
      <c r="P523" s="125"/>
      <c r="Q523" s="125"/>
      <c r="R523" s="125"/>
      <c r="S523" s="125"/>
    </row>
    <row r="524" spans="2:19" ht="15.75" customHeight="1">
      <c r="B524" s="123"/>
      <c r="G524" s="124"/>
      <c r="H524" s="124"/>
      <c r="I524" s="124"/>
      <c r="J524" s="124"/>
      <c r="K524" s="124"/>
      <c r="L524" s="124"/>
      <c r="M524" s="124"/>
      <c r="P524" s="125"/>
      <c r="Q524" s="125"/>
      <c r="R524" s="125"/>
      <c r="S524" s="125"/>
    </row>
    <row r="525" spans="2:19" ht="15.75" customHeight="1">
      <c r="B525" s="123"/>
      <c r="G525" s="124"/>
      <c r="H525" s="124"/>
      <c r="I525" s="124"/>
      <c r="J525" s="124"/>
      <c r="K525" s="124"/>
      <c r="L525" s="124"/>
      <c r="M525" s="124"/>
      <c r="P525" s="125"/>
      <c r="Q525" s="125"/>
      <c r="R525" s="125"/>
      <c r="S525" s="125"/>
    </row>
    <row r="526" spans="2:19" ht="15.75" customHeight="1">
      <c r="B526" s="123"/>
      <c r="G526" s="124"/>
      <c r="H526" s="124"/>
      <c r="I526" s="124"/>
      <c r="J526" s="124"/>
      <c r="K526" s="124"/>
      <c r="L526" s="124"/>
      <c r="M526" s="124"/>
      <c r="P526" s="125"/>
      <c r="Q526" s="125"/>
      <c r="R526" s="125"/>
      <c r="S526" s="125"/>
    </row>
    <row r="527" spans="2:19" ht="15.75" customHeight="1">
      <c r="B527" s="123"/>
      <c r="G527" s="124"/>
      <c r="H527" s="124"/>
      <c r="I527" s="124"/>
      <c r="J527" s="124"/>
      <c r="K527" s="124"/>
      <c r="L527" s="124"/>
      <c r="M527" s="124"/>
      <c r="P527" s="125"/>
      <c r="Q527" s="125"/>
      <c r="R527" s="125"/>
      <c r="S527" s="125"/>
    </row>
    <row r="528" spans="2:19" ht="15.75" customHeight="1">
      <c r="B528" s="123"/>
      <c r="G528" s="124"/>
      <c r="H528" s="124"/>
      <c r="I528" s="124"/>
      <c r="J528" s="124"/>
      <c r="K528" s="124"/>
      <c r="L528" s="124"/>
      <c r="M528" s="124"/>
      <c r="P528" s="125"/>
      <c r="Q528" s="125"/>
      <c r="R528" s="125"/>
      <c r="S528" s="125"/>
    </row>
    <row r="529" spans="2:19" ht="15.75" customHeight="1">
      <c r="B529" s="123"/>
      <c r="G529" s="124"/>
      <c r="H529" s="124"/>
      <c r="I529" s="124"/>
      <c r="J529" s="124"/>
      <c r="K529" s="124"/>
      <c r="L529" s="124"/>
      <c r="M529" s="124"/>
      <c r="P529" s="125"/>
      <c r="Q529" s="125"/>
      <c r="R529" s="125"/>
      <c r="S529" s="125"/>
    </row>
    <row r="530" spans="2:19" ht="15.75" customHeight="1">
      <c r="B530" s="123"/>
      <c r="G530" s="124"/>
      <c r="H530" s="124"/>
      <c r="I530" s="124"/>
      <c r="J530" s="124"/>
      <c r="K530" s="124"/>
      <c r="L530" s="124"/>
      <c r="M530" s="124"/>
      <c r="P530" s="125"/>
      <c r="Q530" s="125"/>
      <c r="R530" s="125"/>
      <c r="S530" s="125"/>
    </row>
    <row r="531" spans="2:19" ht="15.75" customHeight="1">
      <c r="B531" s="123"/>
      <c r="G531" s="124"/>
      <c r="H531" s="124"/>
      <c r="I531" s="124"/>
      <c r="J531" s="124"/>
      <c r="K531" s="124"/>
      <c r="L531" s="124"/>
      <c r="M531" s="124"/>
      <c r="P531" s="125"/>
      <c r="Q531" s="125"/>
      <c r="R531" s="125"/>
      <c r="S531" s="125"/>
    </row>
    <row r="532" spans="2:19" ht="15.75" customHeight="1">
      <c r="B532" s="123"/>
      <c r="G532" s="124"/>
      <c r="H532" s="124"/>
      <c r="I532" s="124"/>
      <c r="J532" s="124"/>
      <c r="K532" s="124"/>
      <c r="L532" s="124"/>
      <c r="M532" s="124"/>
      <c r="P532" s="125"/>
      <c r="Q532" s="125"/>
      <c r="R532" s="125"/>
      <c r="S532" s="125"/>
    </row>
    <row r="533" spans="2:19" ht="15.75" customHeight="1">
      <c r="B533" s="123"/>
      <c r="G533" s="124"/>
      <c r="H533" s="124"/>
      <c r="I533" s="124"/>
      <c r="J533" s="124"/>
      <c r="K533" s="124"/>
      <c r="L533" s="124"/>
      <c r="M533" s="124"/>
      <c r="P533" s="125"/>
      <c r="Q533" s="125"/>
      <c r="R533" s="125"/>
      <c r="S533" s="125"/>
    </row>
    <row r="534" spans="2:19" ht="15.75" customHeight="1">
      <c r="B534" s="123"/>
      <c r="G534" s="124"/>
      <c r="H534" s="124"/>
      <c r="I534" s="124"/>
      <c r="J534" s="124"/>
      <c r="K534" s="124"/>
      <c r="L534" s="124"/>
      <c r="M534" s="124"/>
      <c r="P534" s="125"/>
      <c r="Q534" s="125"/>
      <c r="R534" s="125"/>
      <c r="S534" s="125"/>
    </row>
    <row r="535" spans="2:19" ht="15.75" customHeight="1">
      <c r="B535" s="123"/>
      <c r="G535" s="124"/>
      <c r="H535" s="124"/>
      <c r="I535" s="124"/>
      <c r="J535" s="124"/>
      <c r="K535" s="124"/>
      <c r="L535" s="124"/>
      <c r="M535" s="124"/>
      <c r="P535" s="125"/>
      <c r="Q535" s="125"/>
      <c r="R535" s="125"/>
      <c r="S535" s="125"/>
    </row>
    <row r="536" spans="2:19" ht="15.75" customHeight="1">
      <c r="B536" s="123"/>
      <c r="G536" s="124"/>
      <c r="H536" s="124"/>
      <c r="I536" s="124"/>
      <c r="J536" s="124"/>
      <c r="K536" s="124"/>
      <c r="L536" s="124"/>
      <c r="M536" s="124"/>
      <c r="P536" s="125"/>
      <c r="Q536" s="125"/>
      <c r="R536" s="125"/>
      <c r="S536" s="125"/>
    </row>
    <row r="537" spans="2:19" ht="15.75" customHeight="1">
      <c r="B537" s="123"/>
      <c r="G537" s="124"/>
      <c r="H537" s="124"/>
      <c r="I537" s="124"/>
      <c r="J537" s="124"/>
      <c r="K537" s="124"/>
      <c r="L537" s="124"/>
      <c r="M537" s="124"/>
      <c r="P537" s="125"/>
      <c r="Q537" s="125"/>
      <c r="R537" s="125"/>
      <c r="S537" s="125"/>
    </row>
    <row r="538" spans="2:19" ht="15.75" customHeight="1">
      <c r="B538" s="123"/>
      <c r="G538" s="124"/>
      <c r="H538" s="124"/>
      <c r="I538" s="124"/>
      <c r="J538" s="124"/>
      <c r="K538" s="124"/>
      <c r="L538" s="124"/>
      <c r="M538" s="124"/>
      <c r="P538" s="125"/>
      <c r="Q538" s="125"/>
      <c r="R538" s="125"/>
      <c r="S538" s="125"/>
    </row>
    <row r="539" spans="2:19" ht="15.75" customHeight="1">
      <c r="B539" s="123"/>
      <c r="G539" s="124"/>
      <c r="H539" s="124"/>
      <c r="I539" s="124"/>
      <c r="J539" s="124"/>
      <c r="K539" s="124"/>
      <c r="L539" s="124"/>
      <c r="M539" s="124"/>
      <c r="P539" s="125"/>
      <c r="Q539" s="125"/>
      <c r="R539" s="125"/>
      <c r="S539" s="125"/>
    </row>
    <row r="540" spans="2:19" ht="15.75" customHeight="1">
      <c r="B540" s="123"/>
      <c r="G540" s="124"/>
      <c r="H540" s="124"/>
      <c r="I540" s="124"/>
      <c r="J540" s="124"/>
      <c r="K540" s="124"/>
      <c r="L540" s="124"/>
      <c r="M540" s="124"/>
      <c r="P540" s="125"/>
      <c r="Q540" s="125"/>
      <c r="R540" s="125"/>
      <c r="S540" s="125"/>
    </row>
    <row r="541" spans="2:19" ht="15.75" customHeight="1">
      <c r="B541" s="123"/>
      <c r="G541" s="124"/>
      <c r="H541" s="124"/>
      <c r="I541" s="124"/>
      <c r="J541" s="124"/>
      <c r="K541" s="124"/>
      <c r="L541" s="124"/>
      <c r="M541" s="124"/>
      <c r="P541" s="125"/>
      <c r="Q541" s="125"/>
      <c r="R541" s="125"/>
      <c r="S541" s="125"/>
    </row>
    <row r="542" spans="2:19" ht="15.75" customHeight="1">
      <c r="B542" s="123"/>
      <c r="G542" s="124"/>
      <c r="H542" s="124"/>
      <c r="I542" s="124"/>
      <c r="J542" s="124"/>
      <c r="K542" s="124"/>
      <c r="L542" s="124"/>
      <c r="M542" s="124"/>
      <c r="P542" s="125"/>
      <c r="Q542" s="125"/>
      <c r="R542" s="125"/>
      <c r="S542" s="125"/>
    </row>
    <row r="543" spans="2:19" ht="15.75" customHeight="1">
      <c r="B543" s="123"/>
      <c r="G543" s="124"/>
      <c r="H543" s="124"/>
      <c r="I543" s="124"/>
      <c r="J543" s="124"/>
      <c r="K543" s="124"/>
      <c r="L543" s="124"/>
      <c r="M543" s="124"/>
      <c r="P543" s="125"/>
      <c r="Q543" s="125"/>
      <c r="R543" s="125"/>
      <c r="S543" s="125"/>
    </row>
    <row r="544" spans="2:19" ht="15.75" customHeight="1">
      <c r="B544" s="123"/>
      <c r="G544" s="124"/>
      <c r="H544" s="124"/>
      <c r="I544" s="124"/>
      <c r="J544" s="124"/>
      <c r="K544" s="124"/>
      <c r="L544" s="124"/>
      <c r="M544" s="124"/>
      <c r="P544" s="125"/>
      <c r="Q544" s="125"/>
      <c r="R544" s="125"/>
      <c r="S544" s="125"/>
    </row>
    <row r="545" spans="2:19" ht="15.75" customHeight="1">
      <c r="B545" s="123"/>
      <c r="G545" s="124"/>
      <c r="H545" s="124"/>
      <c r="I545" s="124"/>
      <c r="J545" s="124"/>
      <c r="K545" s="124"/>
      <c r="L545" s="124"/>
      <c r="M545" s="124"/>
      <c r="P545" s="125"/>
      <c r="Q545" s="125"/>
      <c r="R545" s="125"/>
      <c r="S545" s="125"/>
    </row>
    <row r="546" spans="2:19" ht="15.75" customHeight="1">
      <c r="B546" s="123"/>
      <c r="G546" s="124"/>
      <c r="H546" s="124"/>
      <c r="I546" s="124"/>
      <c r="J546" s="124"/>
      <c r="K546" s="124"/>
      <c r="L546" s="124"/>
      <c r="M546" s="124"/>
      <c r="P546" s="125"/>
      <c r="Q546" s="125"/>
      <c r="R546" s="125"/>
      <c r="S546" s="125"/>
    </row>
    <row r="547" spans="2:19" ht="15.75" customHeight="1">
      <c r="B547" s="123"/>
      <c r="G547" s="124"/>
      <c r="H547" s="124"/>
      <c r="I547" s="124"/>
      <c r="J547" s="124"/>
      <c r="K547" s="124"/>
      <c r="L547" s="124"/>
      <c r="M547" s="124"/>
      <c r="P547" s="125"/>
      <c r="Q547" s="125"/>
      <c r="R547" s="125"/>
      <c r="S547" s="125"/>
    </row>
    <row r="548" spans="2:19" ht="15.75" customHeight="1">
      <c r="B548" s="123"/>
      <c r="G548" s="124"/>
      <c r="H548" s="124"/>
      <c r="I548" s="124"/>
      <c r="J548" s="124"/>
      <c r="K548" s="124"/>
      <c r="L548" s="124"/>
      <c r="M548" s="124"/>
      <c r="P548" s="125"/>
      <c r="Q548" s="125"/>
      <c r="R548" s="125"/>
      <c r="S548" s="125"/>
    </row>
    <row r="549" spans="2:19" ht="15.75" customHeight="1">
      <c r="B549" s="123"/>
      <c r="G549" s="124"/>
      <c r="H549" s="124"/>
      <c r="I549" s="124"/>
      <c r="J549" s="124"/>
      <c r="K549" s="124"/>
      <c r="L549" s="124"/>
      <c r="M549" s="124"/>
      <c r="P549" s="125"/>
      <c r="Q549" s="125"/>
      <c r="R549" s="125"/>
      <c r="S549" s="125"/>
    </row>
    <row r="550" spans="2:19" ht="15.75" customHeight="1">
      <c r="B550" s="123"/>
      <c r="G550" s="124"/>
      <c r="H550" s="124"/>
      <c r="I550" s="124"/>
      <c r="J550" s="124"/>
      <c r="K550" s="124"/>
      <c r="L550" s="124"/>
      <c r="M550" s="124"/>
      <c r="P550" s="125"/>
      <c r="Q550" s="125"/>
      <c r="R550" s="125"/>
      <c r="S550" s="125"/>
    </row>
    <row r="551" spans="2:19" ht="15.75" customHeight="1">
      <c r="B551" s="123"/>
      <c r="G551" s="124"/>
      <c r="H551" s="124"/>
      <c r="I551" s="124"/>
      <c r="J551" s="124"/>
      <c r="K551" s="124"/>
      <c r="L551" s="124"/>
      <c r="M551" s="124"/>
      <c r="P551" s="125"/>
      <c r="Q551" s="125"/>
      <c r="R551" s="125"/>
      <c r="S551" s="125"/>
    </row>
    <row r="552" spans="2:19" ht="15.75" customHeight="1">
      <c r="B552" s="123"/>
      <c r="G552" s="124"/>
      <c r="H552" s="124"/>
      <c r="I552" s="124"/>
      <c r="J552" s="124"/>
      <c r="K552" s="124"/>
      <c r="L552" s="124"/>
      <c r="M552" s="124"/>
      <c r="P552" s="125"/>
      <c r="Q552" s="125"/>
      <c r="R552" s="125"/>
      <c r="S552" s="125"/>
    </row>
    <row r="553" spans="2:19" ht="15.75" customHeight="1">
      <c r="B553" s="123"/>
      <c r="G553" s="124"/>
      <c r="H553" s="124"/>
      <c r="I553" s="124"/>
      <c r="J553" s="124"/>
      <c r="K553" s="124"/>
      <c r="L553" s="124"/>
      <c r="M553" s="124"/>
      <c r="P553" s="125"/>
      <c r="Q553" s="125"/>
      <c r="R553" s="125"/>
      <c r="S553" s="125"/>
    </row>
    <row r="554" spans="2:19" ht="15.75" customHeight="1">
      <c r="B554" s="123"/>
      <c r="G554" s="124"/>
      <c r="H554" s="124"/>
      <c r="I554" s="124"/>
      <c r="J554" s="124"/>
      <c r="K554" s="124"/>
      <c r="L554" s="124"/>
      <c r="M554" s="124"/>
      <c r="P554" s="125"/>
      <c r="Q554" s="125"/>
      <c r="R554" s="125"/>
      <c r="S554" s="125"/>
    </row>
    <row r="555" spans="2:19" ht="15.75" customHeight="1">
      <c r="B555" s="123"/>
      <c r="G555" s="124"/>
      <c r="H555" s="124"/>
      <c r="I555" s="124"/>
      <c r="J555" s="124"/>
      <c r="K555" s="124"/>
      <c r="L555" s="124"/>
      <c r="M555" s="124"/>
      <c r="P555" s="125"/>
      <c r="Q555" s="125"/>
      <c r="R555" s="125"/>
      <c r="S555" s="125"/>
    </row>
    <row r="556" spans="2:19" ht="15.75" customHeight="1">
      <c r="B556" s="123"/>
      <c r="G556" s="124"/>
      <c r="H556" s="124"/>
      <c r="I556" s="124"/>
      <c r="J556" s="124"/>
      <c r="K556" s="124"/>
      <c r="L556" s="124"/>
      <c r="M556" s="124"/>
      <c r="P556" s="125"/>
      <c r="Q556" s="125"/>
      <c r="R556" s="125"/>
      <c r="S556" s="125"/>
    </row>
    <row r="557" spans="2:19" ht="15.75" customHeight="1">
      <c r="B557" s="123"/>
      <c r="G557" s="124"/>
      <c r="H557" s="124"/>
      <c r="I557" s="124"/>
      <c r="J557" s="124"/>
      <c r="K557" s="124"/>
      <c r="L557" s="124"/>
      <c r="M557" s="124"/>
      <c r="P557" s="125"/>
      <c r="Q557" s="125"/>
      <c r="R557" s="125"/>
      <c r="S557" s="125"/>
    </row>
    <row r="558" spans="2:19" ht="15.75" customHeight="1">
      <c r="B558" s="123"/>
      <c r="G558" s="124"/>
      <c r="H558" s="124"/>
      <c r="I558" s="124"/>
      <c r="J558" s="124"/>
      <c r="K558" s="124"/>
      <c r="L558" s="124"/>
      <c r="M558" s="124"/>
      <c r="P558" s="125"/>
      <c r="Q558" s="125"/>
      <c r="R558" s="125"/>
      <c r="S558" s="125"/>
    </row>
    <row r="559" spans="2:19" ht="15.75" customHeight="1">
      <c r="B559" s="123"/>
      <c r="G559" s="124"/>
      <c r="H559" s="124"/>
      <c r="I559" s="124"/>
      <c r="J559" s="124"/>
      <c r="K559" s="124"/>
      <c r="L559" s="124"/>
      <c r="M559" s="124"/>
      <c r="P559" s="125"/>
      <c r="Q559" s="125"/>
      <c r="R559" s="125"/>
      <c r="S559" s="125"/>
    </row>
    <row r="560" spans="2:19" ht="15.75" customHeight="1">
      <c r="B560" s="123"/>
      <c r="G560" s="124"/>
      <c r="H560" s="124"/>
      <c r="I560" s="124"/>
      <c r="J560" s="124"/>
      <c r="K560" s="124"/>
      <c r="L560" s="124"/>
      <c r="M560" s="124"/>
      <c r="P560" s="125"/>
      <c r="Q560" s="125"/>
      <c r="R560" s="125"/>
      <c r="S560" s="125"/>
    </row>
    <row r="561" spans="2:19" ht="15.75" customHeight="1">
      <c r="B561" s="123"/>
      <c r="G561" s="124"/>
      <c r="H561" s="124"/>
      <c r="I561" s="124"/>
      <c r="J561" s="124"/>
      <c r="K561" s="124"/>
      <c r="L561" s="124"/>
      <c r="M561" s="124"/>
      <c r="P561" s="125"/>
      <c r="Q561" s="125"/>
      <c r="R561" s="125"/>
      <c r="S561" s="125"/>
    </row>
    <row r="562" spans="2:19" ht="15.75" customHeight="1">
      <c r="B562" s="123"/>
      <c r="G562" s="124"/>
      <c r="H562" s="124"/>
      <c r="I562" s="124"/>
      <c r="J562" s="124"/>
      <c r="K562" s="124"/>
      <c r="L562" s="124"/>
      <c r="M562" s="124"/>
      <c r="P562" s="125"/>
      <c r="Q562" s="125"/>
      <c r="R562" s="125"/>
      <c r="S562" s="125"/>
    </row>
    <row r="563" spans="2:19" ht="15.75" customHeight="1">
      <c r="B563" s="123"/>
      <c r="G563" s="124"/>
      <c r="H563" s="124"/>
      <c r="I563" s="124"/>
      <c r="J563" s="124"/>
      <c r="K563" s="124"/>
      <c r="L563" s="124"/>
      <c r="M563" s="124"/>
      <c r="P563" s="125"/>
      <c r="Q563" s="125"/>
      <c r="R563" s="125"/>
      <c r="S563" s="125"/>
    </row>
    <row r="564" spans="2:19" ht="15.75" customHeight="1">
      <c r="B564" s="123"/>
      <c r="G564" s="124"/>
      <c r="H564" s="124"/>
      <c r="I564" s="124"/>
      <c r="J564" s="124"/>
      <c r="K564" s="124"/>
      <c r="L564" s="124"/>
      <c r="M564" s="124"/>
      <c r="P564" s="125"/>
      <c r="Q564" s="125"/>
      <c r="R564" s="125"/>
      <c r="S564" s="125"/>
    </row>
    <row r="565" spans="2:19" ht="15.75" customHeight="1">
      <c r="B565" s="123"/>
      <c r="G565" s="124"/>
      <c r="H565" s="124"/>
      <c r="I565" s="124"/>
      <c r="J565" s="124"/>
      <c r="K565" s="124"/>
      <c r="L565" s="124"/>
      <c r="M565" s="124"/>
      <c r="P565" s="125"/>
      <c r="Q565" s="125"/>
      <c r="R565" s="125"/>
      <c r="S565" s="125"/>
    </row>
    <row r="566" spans="2:19" ht="15.75" customHeight="1">
      <c r="B566" s="123"/>
      <c r="G566" s="124"/>
      <c r="H566" s="124"/>
      <c r="I566" s="124"/>
      <c r="J566" s="124"/>
      <c r="K566" s="124"/>
      <c r="L566" s="124"/>
      <c r="M566" s="124"/>
      <c r="P566" s="125"/>
      <c r="Q566" s="125"/>
      <c r="R566" s="125"/>
      <c r="S566" s="125"/>
    </row>
    <row r="567" spans="2:19" ht="15.75" customHeight="1">
      <c r="B567" s="123"/>
      <c r="G567" s="124"/>
      <c r="H567" s="124"/>
      <c r="I567" s="124"/>
      <c r="J567" s="124"/>
      <c r="K567" s="124"/>
      <c r="L567" s="124"/>
      <c r="M567" s="124"/>
      <c r="P567" s="125"/>
      <c r="Q567" s="125"/>
      <c r="R567" s="125"/>
      <c r="S567" s="125"/>
    </row>
    <row r="568" spans="2:19" ht="15.75" customHeight="1">
      <c r="B568" s="123"/>
      <c r="G568" s="124"/>
      <c r="H568" s="124"/>
      <c r="I568" s="124"/>
      <c r="J568" s="124"/>
      <c r="K568" s="124"/>
      <c r="L568" s="124"/>
      <c r="M568" s="124"/>
      <c r="P568" s="125"/>
      <c r="Q568" s="125"/>
      <c r="R568" s="125"/>
      <c r="S568" s="125"/>
    </row>
    <row r="569" spans="2:19" ht="15.75" customHeight="1">
      <c r="B569" s="123"/>
      <c r="G569" s="124"/>
      <c r="H569" s="124"/>
      <c r="I569" s="124"/>
      <c r="J569" s="124"/>
      <c r="K569" s="124"/>
      <c r="L569" s="124"/>
      <c r="M569" s="124"/>
      <c r="P569" s="125"/>
      <c r="Q569" s="125"/>
      <c r="R569" s="125"/>
      <c r="S569" s="125"/>
    </row>
    <row r="570" spans="2:19" ht="15.75" customHeight="1">
      <c r="B570" s="123"/>
      <c r="G570" s="124"/>
      <c r="H570" s="124"/>
      <c r="I570" s="124"/>
      <c r="J570" s="124"/>
      <c r="K570" s="124"/>
      <c r="L570" s="124"/>
      <c r="M570" s="124"/>
      <c r="P570" s="125"/>
      <c r="Q570" s="125"/>
      <c r="R570" s="125"/>
      <c r="S570" s="125"/>
    </row>
    <row r="571" spans="2:19" ht="15.75" customHeight="1">
      <c r="B571" s="123"/>
      <c r="G571" s="124"/>
      <c r="H571" s="124"/>
      <c r="I571" s="124"/>
      <c r="J571" s="124"/>
      <c r="K571" s="124"/>
      <c r="L571" s="124"/>
      <c r="M571" s="124"/>
      <c r="P571" s="125"/>
      <c r="Q571" s="125"/>
      <c r="R571" s="125"/>
      <c r="S571" s="125"/>
    </row>
    <row r="572" spans="2:19" ht="15.75" customHeight="1">
      <c r="B572" s="123"/>
      <c r="G572" s="124"/>
      <c r="H572" s="124"/>
      <c r="I572" s="124"/>
      <c r="J572" s="124"/>
      <c r="K572" s="124"/>
      <c r="L572" s="124"/>
      <c r="M572" s="124"/>
      <c r="P572" s="125"/>
      <c r="Q572" s="125"/>
      <c r="R572" s="125"/>
      <c r="S572" s="125"/>
    </row>
    <row r="573" spans="2:19" ht="15.75" customHeight="1">
      <c r="B573" s="123"/>
      <c r="G573" s="124"/>
      <c r="H573" s="124"/>
      <c r="I573" s="124"/>
      <c r="J573" s="124"/>
      <c r="K573" s="124"/>
      <c r="L573" s="124"/>
      <c r="M573" s="124"/>
      <c r="P573" s="125"/>
      <c r="Q573" s="125"/>
      <c r="R573" s="125"/>
      <c r="S573" s="125"/>
    </row>
    <row r="574" spans="2:19" ht="15.75" customHeight="1">
      <c r="B574" s="123"/>
      <c r="G574" s="124"/>
      <c r="H574" s="124"/>
      <c r="I574" s="124"/>
      <c r="J574" s="124"/>
      <c r="K574" s="124"/>
      <c r="L574" s="124"/>
      <c r="M574" s="124"/>
      <c r="P574" s="125"/>
      <c r="Q574" s="125"/>
      <c r="R574" s="125"/>
      <c r="S574" s="125"/>
    </row>
    <row r="575" spans="2:19" ht="15.75" customHeight="1">
      <c r="B575" s="123"/>
      <c r="G575" s="124"/>
      <c r="H575" s="124"/>
      <c r="I575" s="124"/>
      <c r="J575" s="124"/>
      <c r="K575" s="124"/>
      <c r="L575" s="124"/>
      <c r="M575" s="124"/>
      <c r="P575" s="125"/>
      <c r="Q575" s="125"/>
      <c r="R575" s="125"/>
      <c r="S575" s="125"/>
    </row>
    <row r="576" spans="2:19" ht="15.75" customHeight="1">
      <c r="B576" s="123"/>
      <c r="G576" s="124"/>
      <c r="H576" s="124"/>
      <c r="I576" s="124"/>
      <c r="J576" s="124"/>
      <c r="K576" s="124"/>
      <c r="L576" s="124"/>
      <c r="M576" s="124"/>
      <c r="P576" s="125"/>
      <c r="Q576" s="125"/>
      <c r="R576" s="125"/>
      <c r="S576" s="125"/>
    </row>
    <row r="577" spans="2:19" ht="15.75" customHeight="1">
      <c r="B577" s="123"/>
      <c r="G577" s="124"/>
      <c r="H577" s="124"/>
      <c r="I577" s="124"/>
      <c r="J577" s="124"/>
      <c r="K577" s="124"/>
      <c r="L577" s="124"/>
      <c r="M577" s="124"/>
      <c r="P577" s="125"/>
      <c r="Q577" s="125"/>
      <c r="R577" s="125"/>
      <c r="S577" s="125"/>
    </row>
    <row r="578" spans="2:19" ht="15.75" customHeight="1">
      <c r="B578" s="123"/>
      <c r="G578" s="124"/>
      <c r="H578" s="124"/>
      <c r="I578" s="124"/>
      <c r="J578" s="124"/>
      <c r="K578" s="124"/>
      <c r="L578" s="124"/>
      <c r="M578" s="124"/>
      <c r="P578" s="125"/>
      <c r="Q578" s="125"/>
      <c r="R578" s="125"/>
      <c r="S578" s="125"/>
    </row>
    <row r="579" spans="2:19" ht="15.75" customHeight="1">
      <c r="B579" s="123"/>
      <c r="G579" s="124"/>
      <c r="H579" s="124"/>
      <c r="I579" s="124"/>
      <c r="J579" s="124"/>
      <c r="K579" s="124"/>
      <c r="L579" s="124"/>
      <c r="M579" s="124"/>
      <c r="P579" s="125"/>
      <c r="Q579" s="125"/>
      <c r="R579" s="125"/>
      <c r="S579" s="125"/>
    </row>
    <row r="580" spans="2:19" ht="15.75" customHeight="1">
      <c r="B580" s="123"/>
      <c r="G580" s="124"/>
      <c r="H580" s="124"/>
      <c r="I580" s="124"/>
      <c r="J580" s="124"/>
      <c r="K580" s="124"/>
      <c r="L580" s="124"/>
      <c r="M580" s="124"/>
      <c r="P580" s="125"/>
      <c r="Q580" s="125"/>
      <c r="R580" s="125"/>
      <c r="S580" s="125"/>
    </row>
    <row r="581" spans="2:19" ht="15.75" customHeight="1">
      <c r="B581" s="123"/>
      <c r="G581" s="124"/>
      <c r="H581" s="124"/>
      <c r="I581" s="124"/>
      <c r="J581" s="124"/>
      <c r="K581" s="124"/>
      <c r="L581" s="124"/>
      <c r="M581" s="124"/>
      <c r="P581" s="125"/>
      <c r="Q581" s="125"/>
      <c r="R581" s="125"/>
      <c r="S581" s="125"/>
    </row>
    <row r="582" spans="2:19" ht="15.75" customHeight="1">
      <c r="B582" s="123"/>
      <c r="G582" s="124"/>
      <c r="H582" s="124"/>
      <c r="I582" s="124"/>
      <c r="J582" s="124"/>
      <c r="K582" s="124"/>
      <c r="L582" s="124"/>
      <c r="M582" s="124"/>
      <c r="P582" s="125"/>
      <c r="Q582" s="125"/>
      <c r="R582" s="125"/>
      <c r="S582" s="125"/>
    </row>
    <row r="583" spans="2:19" ht="15.75" customHeight="1">
      <c r="B583" s="123"/>
      <c r="G583" s="124"/>
      <c r="H583" s="124"/>
      <c r="I583" s="124"/>
      <c r="J583" s="124"/>
      <c r="K583" s="124"/>
      <c r="L583" s="124"/>
      <c r="M583" s="124"/>
      <c r="P583" s="125"/>
      <c r="Q583" s="125"/>
      <c r="R583" s="125"/>
      <c r="S583" s="125"/>
    </row>
    <row r="584" spans="2:19" ht="15.75" customHeight="1">
      <c r="B584" s="123"/>
      <c r="G584" s="124"/>
      <c r="H584" s="124"/>
      <c r="I584" s="124"/>
      <c r="J584" s="124"/>
      <c r="K584" s="124"/>
      <c r="L584" s="124"/>
      <c r="M584" s="124"/>
      <c r="P584" s="125"/>
      <c r="Q584" s="125"/>
      <c r="R584" s="125"/>
      <c r="S584" s="125"/>
    </row>
    <row r="585" spans="2:19" ht="15.75" customHeight="1">
      <c r="B585" s="123"/>
      <c r="G585" s="124"/>
      <c r="H585" s="124"/>
      <c r="I585" s="124"/>
      <c r="J585" s="124"/>
      <c r="K585" s="124"/>
      <c r="L585" s="124"/>
      <c r="M585" s="124"/>
      <c r="P585" s="125"/>
      <c r="Q585" s="125"/>
      <c r="R585" s="125"/>
      <c r="S585" s="125"/>
    </row>
    <row r="586" spans="2:19" ht="15.75" customHeight="1">
      <c r="B586" s="123"/>
      <c r="G586" s="124"/>
      <c r="H586" s="124"/>
      <c r="I586" s="124"/>
      <c r="J586" s="124"/>
      <c r="K586" s="124"/>
      <c r="L586" s="124"/>
      <c r="M586" s="124"/>
      <c r="P586" s="125"/>
      <c r="Q586" s="125"/>
      <c r="R586" s="125"/>
      <c r="S586" s="125"/>
    </row>
    <row r="587" spans="2:19" ht="15.75" customHeight="1">
      <c r="B587" s="123"/>
      <c r="G587" s="124"/>
      <c r="H587" s="124"/>
      <c r="I587" s="124"/>
      <c r="J587" s="124"/>
      <c r="K587" s="124"/>
      <c r="L587" s="124"/>
      <c r="M587" s="124"/>
      <c r="P587" s="125"/>
      <c r="Q587" s="125"/>
      <c r="R587" s="125"/>
      <c r="S587" s="125"/>
    </row>
    <row r="588" spans="2:19" ht="15.75" customHeight="1">
      <c r="B588" s="123"/>
      <c r="G588" s="124"/>
      <c r="H588" s="124"/>
      <c r="I588" s="124"/>
      <c r="J588" s="124"/>
      <c r="K588" s="124"/>
      <c r="L588" s="124"/>
      <c r="M588" s="124"/>
      <c r="P588" s="125"/>
      <c r="Q588" s="125"/>
      <c r="R588" s="125"/>
      <c r="S588" s="125"/>
    </row>
    <row r="589" spans="2:19" ht="15.75" customHeight="1">
      <c r="B589" s="123"/>
      <c r="G589" s="124"/>
      <c r="H589" s="124"/>
      <c r="I589" s="124"/>
      <c r="J589" s="124"/>
      <c r="K589" s="124"/>
      <c r="L589" s="124"/>
      <c r="M589" s="124"/>
      <c r="P589" s="125"/>
      <c r="Q589" s="125"/>
      <c r="R589" s="125"/>
      <c r="S589" s="125"/>
    </row>
    <row r="590" spans="2:19" ht="15.75" customHeight="1">
      <c r="B590" s="123"/>
      <c r="G590" s="124"/>
      <c r="H590" s="124"/>
      <c r="I590" s="124"/>
      <c r="J590" s="124"/>
      <c r="K590" s="124"/>
      <c r="L590" s="124"/>
      <c r="M590" s="124"/>
      <c r="P590" s="125"/>
      <c r="Q590" s="125"/>
      <c r="R590" s="125"/>
      <c r="S590" s="125"/>
    </row>
    <row r="591" spans="2:19" ht="15.75" customHeight="1">
      <c r="B591" s="123"/>
      <c r="G591" s="124"/>
      <c r="H591" s="124"/>
      <c r="I591" s="124"/>
      <c r="J591" s="124"/>
      <c r="K591" s="124"/>
      <c r="L591" s="124"/>
      <c r="M591" s="124"/>
      <c r="P591" s="125"/>
      <c r="Q591" s="125"/>
      <c r="R591" s="125"/>
      <c r="S591" s="125"/>
    </row>
    <row r="592" spans="2:19" ht="15.75" customHeight="1">
      <c r="B592" s="123"/>
      <c r="G592" s="124"/>
      <c r="H592" s="124"/>
      <c r="I592" s="124"/>
      <c r="J592" s="124"/>
      <c r="K592" s="124"/>
      <c r="L592" s="124"/>
      <c r="M592" s="124"/>
      <c r="P592" s="125"/>
      <c r="Q592" s="125"/>
      <c r="R592" s="125"/>
      <c r="S592" s="125"/>
    </row>
    <row r="593" spans="2:19" ht="15.75" customHeight="1">
      <c r="B593" s="123"/>
      <c r="G593" s="124"/>
      <c r="H593" s="124"/>
      <c r="I593" s="124"/>
      <c r="J593" s="124"/>
      <c r="K593" s="124"/>
      <c r="L593" s="124"/>
      <c r="M593" s="124"/>
      <c r="P593" s="125"/>
      <c r="Q593" s="125"/>
      <c r="R593" s="125"/>
      <c r="S593" s="125"/>
    </row>
    <row r="594" spans="2:19" ht="15.75" customHeight="1">
      <c r="B594" s="123"/>
      <c r="G594" s="124"/>
      <c r="H594" s="124"/>
      <c r="I594" s="124"/>
      <c r="J594" s="124"/>
      <c r="K594" s="124"/>
      <c r="L594" s="124"/>
      <c r="M594" s="124"/>
      <c r="P594" s="125"/>
      <c r="Q594" s="125"/>
      <c r="R594" s="125"/>
      <c r="S594" s="125"/>
    </row>
    <row r="595" spans="2:19" ht="15.75" customHeight="1">
      <c r="B595" s="123"/>
      <c r="G595" s="124"/>
      <c r="H595" s="124"/>
      <c r="I595" s="124"/>
      <c r="J595" s="124"/>
      <c r="K595" s="124"/>
      <c r="L595" s="124"/>
      <c r="M595" s="124"/>
      <c r="P595" s="125"/>
      <c r="Q595" s="125"/>
      <c r="R595" s="125"/>
      <c r="S595" s="125"/>
    </row>
    <row r="596" spans="2:19" ht="15.75" customHeight="1">
      <c r="B596" s="123"/>
      <c r="G596" s="124"/>
      <c r="H596" s="124"/>
      <c r="I596" s="124"/>
      <c r="J596" s="124"/>
      <c r="K596" s="124"/>
      <c r="L596" s="124"/>
      <c r="M596" s="124"/>
      <c r="P596" s="125"/>
      <c r="Q596" s="125"/>
      <c r="R596" s="125"/>
      <c r="S596" s="125"/>
    </row>
    <row r="597" spans="2:19" ht="15.75" customHeight="1">
      <c r="B597" s="123"/>
      <c r="G597" s="124"/>
      <c r="H597" s="124"/>
      <c r="I597" s="124"/>
      <c r="J597" s="124"/>
      <c r="K597" s="124"/>
      <c r="L597" s="124"/>
      <c r="M597" s="124"/>
      <c r="P597" s="125"/>
      <c r="Q597" s="125"/>
      <c r="R597" s="125"/>
      <c r="S597" s="125"/>
    </row>
    <row r="598" spans="2:19" ht="15.75" customHeight="1">
      <c r="B598" s="123"/>
      <c r="G598" s="124"/>
      <c r="H598" s="124"/>
      <c r="I598" s="124"/>
      <c r="J598" s="124"/>
      <c r="K598" s="124"/>
      <c r="L598" s="124"/>
      <c r="M598" s="124"/>
      <c r="P598" s="125"/>
      <c r="Q598" s="125"/>
      <c r="R598" s="125"/>
      <c r="S598" s="125"/>
    </row>
    <row r="599" spans="2:19" ht="15.75" customHeight="1">
      <c r="B599" s="123"/>
      <c r="G599" s="124"/>
      <c r="H599" s="124"/>
      <c r="I599" s="124"/>
      <c r="J599" s="124"/>
      <c r="K599" s="124"/>
      <c r="L599" s="124"/>
      <c r="M599" s="124"/>
      <c r="P599" s="125"/>
      <c r="Q599" s="125"/>
      <c r="R599" s="125"/>
      <c r="S599" s="125"/>
    </row>
    <row r="600" spans="2:19" ht="15.75" customHeight="1">
      <c r="B600" s="123"/>
      <c r="G600" s="124"/>
      <c r="H600" s="124"/>
      <c r="I600" s="124"/>
      <c r="J600" s="124"/>
      <c r="K600" s="124"/>
      <c r="L600" s="124"/>
      <c r="M600" s="124"/>
      <c r="P600" s="125"/>
      <c r="Q600" s="125"/>
      <c r="R600" s="125"/>
      <c r="S600" s="125"/>
    </row>
    <row r="601" spans="2:19" ht="15.75" customHeight="1">
      <c r="B601" s="123"/>
      <c r="G601" s="124"/>
      <c r="H601" s="124"/>
      <c r="I601" s="124"/>
      <c r="J601" s="124"/>
      <c r="K601" s="124"/>
      <c r="L601" s="124"/>
      <c r="M601" s="124"/>
      <c r="P601" s="125"/>
      <c r="Q601" s="125"/>
      <c r="R601" s="125"/>
      <c r="S601" s="125"/>
    </row>
    <row r="602" spans="2:19" ht="15.75" customHeight="1">
      <c r="B602" s="123"/>
      <c r="G602" s="124"/>
      <c r="H602" s="124"/>
      <c r="I602" s="124"/>
      <c r="J602" s="124"/>
      <c r="K602" s="124"/>
      <c r="L602" s="124"/>
      <c r="M602" s="124"/>
      <c r="P602" s="125"/>
      <c r="Q602" s="125"/>
      <c r="R602" s="125"/>
      <c r="S602" s="125"/>
    </row>
    <row r="603" spans="2:19" ht="15.75" customHeight="1">
      <c r="B603" s="123"/>
      <c r="G603" s="124"/>
      <c r="H603" s="124"/>
      <c r="I603" s="124"/>
      <c r="J603" s="124"/>
      <c r="K603" s="124"/>
      <c r="L603" s="124"/>
      <c r="M603" s="124"/>
      <c r="P603" s="125"/>
      <c r="Q603" s="125"/>
      <c r="R603" s="125"/>
      <c r="S603" s="125"/>
    </row>
    <row r="604" spans="2:19" ht="15.75" customHeight="1">
      <c r="B604" s="123"/>
      <c r="G604" s="124"/>
      <c r="H604" s="124"/>
      <c r="I604" s="124"/>
      <c r="J604" s="124"/>
      <c r="K604" s="124"/>
      <c r="L604" s="124"/>
      <c r="M604" s="124"/>
      <c r="P604" s="125"/>
      <c r="Q604" s="125"/>
      <c r="R604" s="125"/>
      <c r="S604" s="125"/>
    </row>
    <row r="605" spans="2:19" ht="15.75" customHeight="1">
      <c r="B605" s="123"/>
      <c r="G605" s="124"/>
      <c r="H605" s="124"/>
      <c r="I605" s="124"/>
      <c r="J605" s="124"/>
      <c r="K605" s="124"/>
      <c r="L605" s="124"/>
      <c r="M605" s="124"/>
      <c r="P605" s="125"/>
      <c r="Q605" s="125"/>
      <c r="R605" s="125"/>
      <c r="S605" s="125"/>
    </row>
    <row r="606" spans="2:19" ht="15.75" customHeight="1">
      <c r="B606" s="123"/>
      <c r="G606" s="124"/>
      <c r="H606" s="124"/>
      <c r="I606" s="124"/>
      <c r="J606" s="124"/>
      <c r="K606" s="124"/>
      <c r="L606" s="124"/>
      <c r="M606" s="124"/>
      <c r="P606" s="125"/>
      <c r="Q606" s="125"/>
      <c r="R606" s="125"/>
      <c r="S606" s="125"/>
    </row>
    <row r="607" spans="2:19" ht="15.75" customHeight="1">
      <c r="B607" s="123"/>
      <c r="G607" s="124"/>
      <c r="H607" s="124"/>
      <c r="I607" s="124"/>
      <c r="J607" s="124"/>
      <c r="K607" s="124"/>
      <c r="L607" s="124"/>
      <c r="M607" s="124"/>
      <c r="P607" s="125"/>
      <c r="Q607" s="125"/>
      <c r="R607" s="125"/>
      <c r="S607" s="125"/>
    </row>
    <row r="608" spans="2:19" ht="15.75" customHeight="1">
      <c r="B608" s="123"/>
      <c r="G608" s="124"/>
      <c r="H608" s="124"/>
      <c r="I608" s="124"/>
      <c r="J608" s="124"/>
      <c r="K608" s="124"/>
      <c r="L608" s="124"/>
      <c r="M608" s="124"/>
      <c r="P608" s="125"/>
      <c r="Q608" s="125"/>
      <c r="R608" s="125"/>
      <c r="S608" s="125"/>
    </row>
    <row r="609" spans="2:19" ht="15.75" customHeight="1">
      <c r="B609" s="123"/>
      <c r="G609" s="124"/>
      <c r="H609" s="124"/>
      <c r="I609" s="124"/>
      <c r="J609" s="124"/>
      <c r="K609" s="124"/>
      <c r="L609" s="124"/>
      <c r="M609" s="124"/>
      <c r="P609" s="125"/>
      <c r="Q609" s="125"/>
      <c r="R609" s="125"/>
      <c r="S609" s="125"/>
    </row>
    <row r="610" spans="2:19" ht="15.75" customHeight="1">
      <c r="B610" s="123"/>
      <c r="G610" s="124"/>
      <c r="H610" s="124"/>
      <c r="I610" s="124"/>
      <c r="J610" s="124"/>
      <c r="K610" s="124"/>
      <c r="L610" s="124"/>
      <c r="M610" s="124"/>
      <c r="P610" s="125"/>
      <c r="Q610" s="125"/>
      <c r="R610" s="125"/>
      <c r="S610" s="125"/>
    </row>
    <row r="611" spans="2:19" ht="15.75" customHeight="1">
      <c r="B611" s="123"/>
      <c r="G611" s="124"/>
      <c r="H611" s="124"/>
      <c r="I611" s="124"/>
      <c r="J611" s="124"/>
      <c r="K611" s="124"/>
      <c r="L611" s="124"/>
      <c r="M611" s="124"/>
      <c r="P611" s="125"/>
      <c r="Q611" s="125"/>
      <c r="R611" s="125"/>
      <c r="S611" s="125"/>
    </row>
    <row r="612" spans="2:19" ht="15.75" customHeight="1">
      <c r="B612" s="123"/>
      <c r="G612" s="124"/>
      <c r="H612" s="124"/>
      <c r="I612" s="124"/>
      <c r="J612" s="124"/>
      <c r="K612" s="124"/>
      <c r="L612" s="124"/>
      <c r="M612" s="124"/>
      <c r="P612" s="125"/>
      <c r="Q612" s="125"/>
      <c r="R612" s="125"/>
      <c r="S612" s="125"/>
    </row>
    <row r="613" spans="2:19" ht="15.75" customHeight="1">
      <c r="B613" s="123"/>
      <c r="G613" s="124"/>
      <c r="H613" s="124"/>
      <c r="I613" s="124"/>
      <c r="J613" s="124"/>
      <c r="K613" s="124"/>
      <c r="L613" s="124"/>
      <c r="M613" s="124"/>
      <c r="P613" s="125"/>
      <c r="Q613" s="125"/>
      <c r="R613" s="125"/>
      <c r="S613" s="125"/>
    </row>
    <row r="614" spans="2:19" ht="15.75" customHeight="1">
      <c r="B614" s="123"/>
      <c r="G614" s="124"/>
      <c r="H614" s="124"/>
      <c r="I614" s="124"/>
      <c r="J614" s="124"/>
      <c r="K614" s="124"/>
      <c r="L614" s="124"/>
      <c r="M614" s="124"/>
      <c r="P614" s="125"/>
      <c r="Q614" s="125"/>
      <c r="R614" s="125"/>
      <c r="S614" s="125"/>
    </row>
    <row r="615" spans="2:19" ht="15.75" customHeight="1">
      <c r="B615" s="123"/>
      <c r="G615" s="124"/>
      <c r="H615" s="124"/>
      <c r="I615" s="124"/>
      <c r="J615" s="124"/>
      <c r="K615" s="124"/>
      <c r="L615" s="124"/>
      <c r="M615" s="124"/>
      <c r="P615" s="125"/>
      <c r="Q615" s="125"/>
      <c r="R615" s="125"/>
      <c r="S615" s="125"/>
    </row>
    <row r="616" spans="2:19" ht="15.75" customHeight="1">
      <c r="B616" s="123"/>
      <c r="G616" s="124"/>
      <c r="H616" s="124"/>
      <c r="I616" s="124"/>
      <c r="J616" s="124"/>
      <c r="K616" s="124"/>
      <c r="L616" s="124"/>
      <c r="M616" s="124"/>
      <c r="P616" s="125"/>
      <c r="Q616" s="125"/>
      <c r="R616" s="125"/>
      <c r="S616" s="125"/>
    </row>
    <row r="617" spans="2:19" ht="15.75" customHeight="1">
      <c r="B617" s="123"/>
      <c r="G617" s="124"/>
      <c r="H617" s="124"/>
      <c r="I617" s="124"/>
      <c r="J617" s="124"/>
      <c r="K617" s="124"/>
      <c r="L617" s="124"/>
      <c r="M617" s="124"/>
      <c r="P617" s="125"/>
      <c r="Q617" s="125"/>
      <c r="R617" s="125"/>
      <c r="S617" s="125"/>
    </row>
    <row r="618" spans="2:19" ht="15.75" customHeight="1">
      <c r="B618" s="123"/>
      <c r="G618" s="124"/>
      <c r="H618" s="124"/>
      <c r="I618" s="124"/>
      <c r="J618" s="124"/>
      <c r="K618" s="124"/>
      <c r="L618" s="124"/>
      <c r="M618" s="124"/>
      <c r="P618" s="125"/>
      <c r="Q618" s="125"/>
      <c r="R618" s="125"/>
      <c r="S618" s="125"/>
    </row>
    <row r="619" spans="2:19" ht="15.75" customHeight="1">
      <c r="B619" s="123"/>
      <c r="G619" s="124"/>
      <c r="H619" s="124"/>
      <c r="I619" s="124"/>
      <c r="J619" s="124"/>
      <c r="K619" s="124"/>
      <c r="L619" s="124"/>
      <c r="M619" s="124"/>
      <c r="P619" s="125"/>
      <c r="Q619" s="125"/>
      <c r="R619" s="125"/>
      <c r="S619" s="125"/>
    </row>
    <row r="620" spans="2:19" ht="15.75" customHeight="1">
      <c r="B620" s="123"/>
      <c r="G620" s="124"/>
      <c r="H620" s="124"/>
      <c r="I620" s="124"/>
      <c r="J620" s="124"/>
      <c r="K620" s="124"/>
      <c r="L620" s="124"/>
      <c r="M620" s="124"/>
      <c r="P620" s="125"/>
      <c r="Q620" s="125"/>
      <c r="R620" s="125"/>
      <c r="S620" s="125"/>
    </row>
    <row r="621" spans="2:19" ht="15.75" customHeight="1">
      <c r="B621" s="123"/>
      <c r="G621" s="124"/>
      <c r="H621" s="124"/>
      <c r="I621" s="124"/>
      <c r="J621" s="124"/>
      <c r="K621" s="124"/>
      <c r="L621" s="124"/>
      <c r="M621" s="124"/>
      <c r="P621" s="125"/>
      <c r="Q621" s="125"/>
      <c r="R621" s="125"/>
      <c r="S621" s="125"/>
    </row>
    <row r="622" spans="2:19" ht="15.75" customHeight="1">
      <c r="B622" s="123"/>
      <c r="G622" s="124"/>
      <c r="H622" s="124"/>
      <c r="I622" s="124"/>
      <c r="J622" s="124"/>
      <c r="K622" s="124"/>
      <c r="L622" s="124"/>
      <c r="M622" s="124"/>
      <c r="P622" s="125"/>
      <c r="Q622" s="125"/>
      <c r="R622" s="125"/>
      <c r="S622" s="125"/>
    </row>
    <row r="623" spans="2:19" ht="15.75" customHeight="1">
      <c r="B623" s="123"/>
      <c r="G623" s="124"/>
      <c r="H623" s="124"/>
      <c r="I623" s="124"/>
      <c r="J623" s="124"/>
      <c r="K623" s="124"/>
      <c r="L623" s="124"/>
      <c r="M623" s="124"/>
      <c r="P623" s="125"/>
      <c r="Q623" s="125"/>
      <c r="R623" s="125"/>
      <c r="S623" s="125"/>
    </row>
    <row r="624" spans="2:19" ht="15.75" customHeight="1">
      <c r="B624" s="123"/>
      <c r="G624" s="124"/>
      <c r="H624" s="124"/>
      <c r="I624" s="124"/>
      <c r="J624" s="124"/>
      <c r="K624" s="124"/>
      <c r="L624" s="124"/>
      <c r="M624" s="124"/>
      <c r="P624" s="125"/>
      <c r="Q624" s="125"/>
      <c r="R624" s="125"/>
      <c r="S624" s="125"/>
    </row>
    <row r="625" spans="2:19" ht="15.75" customHeight="1">
      <c r="B625" s="123"/>
      <c r="G625" s="124"/>
      <c r="H625" s="124"/>
      <c r="I625" s="124"/>
      <c r="J625" s="124"/>
      <c r="K625" s="124"/>
      <c r="L625" s="124"/>
      <c r="M625" s="124"/>
      <c r="P625" s="125"/>
      <c r="Q625" s="125"/>
      <c r="R625" s="125"/>
      <c r="S625" s="125"/>
    </row>
    <row r="626" spans="2:19" ht="15.75" customHeight="1">
      <c r="B626" s="123"/>
      <c r="G626" s="124"/>
      <c r="H626" s="124"/>
      <c r="I626" s="124"/>
      <c r="J626" s="124"/>
      <c r="K626" s="124"/>
      <c r="L626" s="124"/>
      <c r="M626" s="124"/>
      <c r="P626" s="125"/>
      <c r="Q626" s="125"/>
      <c r="R626" s="125"/>
      <c r="S626" s="125"/>
    </row>
    <row r="627" spans="2:19" ht="15.75" customHeight="1">
      <c r="B627" s="123"/>
      <c r="G627" s="124"/>
      <c r="H627" s="124"/>
      <c r="I627" s="124"/>
      <c r="J627" s="124"/>
      <c r="K627" s="124"/>
      <c r="L627" s="124"/>
      <c r="M627" s="124"/>
      <c r="P627" s="125"/>
      <c r="Q627" s="125"/>
      <c r="R627" s="125"/>
      <c r="S627" s="125"/>
    </row>
    <row r="628" spans="2:19" ht="15.75" customHeight="1">
      <c r="B628" s="123"/>
      <c r="G628" s="124"/>
      <c r="H628" s="124"/>
      <c r="I628" s="124"/>
      <c r="J628" s="124"/>
      <c r="K628" s="124"/>
      <c r="L628" s="124"/>
      <c r="M628" s="124"/>
      <c r="P628" s="125"/>
      <c r="Q628" s="125"/>
      <c r="R628" s="125"/>
      <c r="S628" s="125"/>
    </row>
    <row r="629" spans="2:19" ht="15.75" customHeight="1">
      <c r="B629" s="123"/>
      <c r="G629" s="124"/>
      <c r="H629" s="124"/>
      <c r="I629" s="124"/>
      <c r="J629" s="124"/>
      <c r="K629" s="124"/>
      <c r="L629" s="124"/>
      <c r="M629" s="124"/>
      <c r="P629" s="125"/>
      <c r="Q629" s="125"/>
      <c r="R629" s="125"/>
      <c r="S629" s="125"/>
    </row>
    <row r="630" spans="2:19" ht="15.75" customHeight="1">
      <c r="B630" s="123"/>
      <c r="G630" s="124"/>
      <c r="H630" s="124"/>
      <c r="I630" s="124"/>
      <c r="J630" s="124"/>
      <c r="K630" s="124"/>
      <c r="L630" s="124"/>
      <c r="M630" s="124"/>
      <c r="P630" s="125"/>
      <c r="Q630" s="125"/>
      <c r="R630" s="125"/>
      <c r="S630" s="125"/>
    </row>
    <row r="631" spans="2:19" ht="15.75" customHeight="1">
      <c r="B631" s="123"/>
      <c r="G631" s="124"/>
      <c r="H631" s="124"/>
      <c r="I631" s="124"/>
      <c r="J631" s="124"/>
      <c r="K631" s="124"/>
      <c r="L631" s="124"/>
      <c r="M631" s="124"/>
      <c r="P631" s="125"/>
      <c r="Q631" s="125"/>
      <c r="R631" s="125"/>
      <c r="S631" s="125"/>
    </row>
    <row r="632" spans="2:19" ht="15.75" customHeight="1">
      <c r="B632" s="123"/>
      <c r="G632" s="124"/>
      <c r="H632" s="124"/>
      <c r="I632" s="124"/>
      <c r="J632" s="124"/>
      <c r="K632" s="124"/>
      <c r="L632" s="124"/>
      <c r="M632" s="124"/>
      <c r="P632" s="125"/>
      <c r="Q632" s="125"/>
      <c r="R632" s="125"/>
      <c r="S632" s="125"/>
    </row>
    <row r="633" spans="2:19" ht="15.75" customHeight="1">
      <c r="B633" s="123"/>
      <c r="G633" s="124"/>
      <c r="H633" s="124"/>
      <c r="I633" s="124"/>
      <c r="J633" s="124"/>
      <c r="K633" s="124"/>
      <c r="L633" s="124"/>
      <c r="M633" s="124"/>
      <c r="P633" s="125"/>
      <c r="Q633" s="125"/>
      <c r="R633" s="125"/>
      <c r="S633" s="125"/>
    </row>
    <row r="634" spans="2:19" ht="15.75" customHeight="1">
      <c r="B634" s="123"/>
      <c r="G634" s="124"/>
      <c r="H634" s="124"/>
      <c r="I634" s="124"/>
      <c r="J634" s="124"/>
      <c r="K634" s="124"/>
      <c r="L634" s="124"/>
      <c r="M634" s="124"/>
      <c r="P634" s="125"/>
      <c r="Q634" s="125"/>
      <c r="R634" s="125"/>
      <c r="S634" s="125"/>
    </row>
    <row r="635" spans="2:19" ht="15.75" customHeight="1">
      <c r="B635" s="123"/>
      <c r="G635" s="124"/>
      <c r="H635" s="124"/>
      <c r="I635" s="124"/>
      <c r="J635" s="124"/>
      <c r="K635" s="124"/>
      <c r="L635" s="124"/>
      <c r="M635" s="124"/>
      <c r="P635" s="125"/>
      <c r="Q635" s="125"/>
      <c r="R635" s="125"/>
      <c r="S635" s="125"/>
    </row>
    <row r="636" spans="2:19" ht="15.75" customHeight="1">
      <c r="B636" s="123"/>
      <c r="G636" s="124"/>
      <c r="H636" s="124"/>
      <c r="I636" s="124"/>
      <c r="J636" s="124"/>
      <c r="K636" s="124"/>
      <c r="L636" s="124"/>
      <c r="M636" s="124"/>
      <c r="P636" s="125"/>
      <c r="Q636" s="125"/>
      <c r="R636" s="125"/>
      <c r="S636" s="125"/>
    </row>
    <row r="637" spans="2:19" ht="15.75" customHeight="1">
      <c r="B637" s="123"/>
      <c r="G637" s="124"/>
      <c r="H637" s="124"/>
      <c r="I637" s="124"/>
      <c r="J637" s="124"/>
      <c r="K637" s="124"/>
      <c r="L637" s="124"/>
      <c r="M637" s="124"/>
      <c r="P637" s="125"/>
      <c r="Q637" s="125"/>
      <c r="R637" s="125"/>
      <c r="S637" s="125"/>
    </row>
    <row r="638" spans="2:19" ht="15.75" customHeight="1">
      <c r="B638" s="123"/>
      <c r="G638" s="124"/>
      <c r="H638" s="124"/>
      <c r="I638" s="124"/>
      <c r="J638" s="124"/>
      <c r="K638" s="124"/>
      <c r="L638" s="124"/>
      <c r="M638" s="124"/>
      <c r="P638" s="125"/>
      <c r="Q638" s="125"/>
      <c r="R638" s="125"/>
      <c r="S638" s="125"/>
    </row>
    <row r="639" spans="2:19" ht="15.75" customHeight="1">
      <c r="B639" s="123"/>
      <c r="G639" s="124"/>
      <c r="H639" s="124"/>
      <c r="I639" s="124"/>
      <c r="J639" s="124"/>
      <c r="K639" s="124"/>
      <c r="L639" s="124"/>
      <c r="M639" s="124"/>
      <c r="P639" s="125"/>
      <c r="Q639" s="125"/>
      <c r="R639" s="125"/>
      <c r="S639" s="125"/>
    </row>
    <row r="640" spans="2:19" ht="15.75" customHeight="1">
      <c r="B640" s="123"/>
      <c r="G640" s="124"/>
      <c r="H640" s="124"/>
      <c r="I640" s="124"/>
      <c r="J640" s="124"/>
      <c r="K640" s="124"/>
      <c r="L640" s="124"/>
      <c r="M640" s="124"/>
      <c r="P640" s="125"/>
      <c r="Q640" s="125"/>
      <c r="R640" s="125"/>
      <c r="S640" s="125"/>
    </row>
    <row r="641" spans="2:19" ht="15.75" customHeight="1">
      <c r="B641" s="123"/>
      <c r="G641" s="124"/>
      <c r="H641" s="124"/>
      <c r="I641" s="124"/>
      <c r="J641" s="124"/>
      <c r="K641" s="124"/>
      <c r="L641" s="124"/>
      <c r="M641" s="124"/>
      <c r="P641" s="125"/>
      <c r="Q641" s="125"/>
      <c r="R641" s="125"/>
      <c r="S641" s="125"/>
    </row>
    <row r="642" spans="2:19" ht="15.75" customHeight="1">
      <c r="B642" s="123"/>
      <c r="G642" s="124"/>
      <c r="H642" s="124"/>
      <c r="I642" s="124"/>
      <c r="J642" s="124"/>
      <c r="K642" s="124"/>
      <c r="L642" s="124"/>
      <c r="M642" s="124"/>
      <c r="P642" s="125"/>
      <c r="Q642" s="125"/>
      <c r="R642" s="125"/>
      <c r="S642" s="125"/>
    </row>
    <row r="643" spans="2:19" ht="15.75" customHeight="1">
      <c r="B643" s="123"/>
      <c r="G643" s="124"/>
      <c r="H643" s="124"/>
      <c r="I643" s="124"/>
      <c r="J643" s="124"/>
      <c r="K643" s="124"/>
      <c r="L643" s="124"/>
      <c r="M643" s="124"/>
      <c r="P643" s="125"/>
      <c r="Q643" s="125"/>
      <c r="R643" s="125"/>
      <c r="S643" s="125"/>
    </row>
    <row r="644" spans="2:19" ht="15.75" customHeight="1">
      <c r="B644" s="123"/>
      <c r="G644" s="124"/>
      <c r="H644" s="124"/>
      <c r="I644" s="124"/>
      <c r="J644" s="124"/>
      <c r="K644" s="124"/>
      <c r="L644" s="124"/>
      <c r="M644" s="124"/>
      <c r="P644" s="125"/>
      <c r="Q644" s="125"/>
      <c r="R644" s="125"/>
      <c r="S644" s="125"/>
    </row>
    <row r="645" spans="2:19" ht="15.75" customHeight="1">
      <c r="B645" s="123"/>
      <c r="G645" s="124"/>
      <c r="H645" s="124"/>
      <c r="I645" s="124"/>
      <c r="J645" s="124"/>
      <c r="K645" s="124"/>
      <c r="L645" s="124"/>
      <c r="M645" s="124"/>
      <c r="P645" s="125"/>
      <c r="Q645" s="125"/>
      <c r="R645" s="125"/>
      <c r="S645" s="125"/>
    </row>
    <row r="646" spans="2:19" ht="15.75" customHeight="1">
      <c r="B646" s="123"/>
      <c r="G646" s="124"/>
      <c r="H646" s="124"/>
      <c r="I646" s="124"/>
      <c r="J646" s="124"/>
      <c r="K646" s="124"/>
      <c r="L646" s="124"/>
      <c r="M646" s="124"/>
      <c r="P646" s="125"/>
      <c r="Q646" s="125"/>
      <c r="R646" s="125"/>
      <c r="S646" s="125"/>
    </row>
    <row r="647" spans="2:19" ht="15.75" customHeight="1">
      <c r="B647" s="123"/>
      <c r="G647" s="124"/>
      <c r="H647" s="124"/>
      <c r="I647" s="124"/>
      <c r="J647" s="124"/>
      <c r="K647" s="124"/>
      <c r="L647" s="124"/>
      <c r="M647" s="124"/>
      <c r="P647" s="125"/>
      <c r="Q647" s="125"/>
      <c r="R647" s="125"/>
      <c r="S647" s="125"/>
    </row>
    <row r="648" spans="2:19" ht="15.75" customHeight="1">
      <c r="B648" s="123"/>
      <c r="G648" s="124"/>
      <c r="H648" s="124"/>
      <c r="I648" s="124"/>
      <c r="J648" s="124"/>
      <c r="K648" s="124"/>
      <c r="L648" s="124"/>
      <c r="M648" s="124"/>
      <c r="P648" s="125"/>
      <c r="Q648" s="125"/>
      <c r="R648" s="125"/>
      <c r="S648" s="125"/>
    </row>
    <row r="649" spans="2:19" ht="15.75" customHeight="1">
      <c r="B649" s="123"/>
      <c r="G649" s="124"/>
      <c r="H649" s="124"/>
      <c r="I649" s="124"/>
      <c r="J649" s="124"/>
      <c r="K649" s="124"/>
      <c r="L649" s="124"/>
      <c r="M649" s="124"/>
      <c r="P649" s="125"/>
      <c r="Q649" s="125"/>
      <c r="R649" s="125"/>
      <c r="S649" s="125"/>
    </row>
    <row r="650" spans="2:19" ht="15.75" customHeight="1">
      <c r="B650" s="123"/>
      <c r="G650" s="124"/>
      <c r="H650" s="124"/>
      <c r="I650" s="124"/>
      <c r="J650" s="124"/>
      <c r="K650" s="124"/>
      <c r="L650" s="124"/>
      <c r="M650" s="124"/>
      <c r="P650" s="125"/>
      <c r="Q650" s="125"/>
      <c r="R650" s="125"/>
      <c r="S650" s="125"/>
    </row>
    <row r="651" spans="2:19" ht="15.75" customHeight="1">
      <c r="B651" s="123"/>
      <c r="G651" s="124"/>
      <c r="H651" s="124"/>
      <c r="I651" s="124"/>
      <c r="J651" s="124"/>
      <c r="K651" s="124"/>
      <c r="L651" s="124"/>
      <c r="M651" s="124"/>
      <c r="P651" s="125"/>
      <c r="Q651" s="125"/>
      <c r="R651" s="125"/>
      <c r="S651" s="125"/>
    </row>
    <row r="652" spans="2:19" ht="15.75" customHeight="1">
      <c r="B652" s="123"/>
      <c r="G652" s="124"/>
      <c r="H652" s="124"/>
      <c r="I652" s="124"/>
      <c r="J652" s="124"/>
      <c r="K652" s="124"/>
      <c r="L652" s="124"/>
      <c r="M652" s="124"/>
      <c r="P652" s="125"/>
      <c r="Q652" s="125"/>
      <c r="R652" s="125"/>
      <c r="S652" s="125"/>
    </row>
    <row r="653" spans="2:19" ht="15.75" customHeight="1">
      <c r="B653" s="123"/>
      <c r="G653" s="124"/>
      <c r="H653" s="124"/>
      <c r="I653" s="124"/>
      <c r="J653" s="124"/>
      <c r="K653" s="124"/>
      <c r="L653" s="124"/>
      <c r="M653" s="124"/>
      <c r="P653" s="125"/>
      <c r="Q653" s="125"/>
      <c r="R653" s="125"/>
      <c r="S653" s="125"/>
    </row>
    <row r="654" spans="2:19" ht="15.75" customHeight="1">
      <c r="B654" s="123"/>
      <c r="G654" s="124"/>
      <c r="H654" s="124"/>
      <c r="I654" s="124"/>
      <c r="J654" s="124"/>
      <c r="K654" s="124"/>
      <c r="L654" s="124"/>
      <c r="M654" s="124"/>
      <c r="P654" s="125"/>
      <c r="Q654" s="125"/>
      <c r="R654" s="125"/>
      <c r="S654" s="125"/>
    </row>
    <row r="655" spans="2:19" ht="15.75" customHeight="1">
      <c r="B655" s="123"/>
      <c r="G655" s="124"/>
      <c r="H655" s="124"/>
      <c r="I655" s="124"/>
      <c r="J655" s="124"/>
      <c r="K655" s="124"/>
      <c r="L655" s="124"/>
      <c r="M655" s="124"/>
      <c r="P655" s="125"/>
      <c r="Q655" s="125"/>
      <c r="R655" s="125"/>
      <c r="S655" s="125"/>
    </row>
    <row r="656" spans="2:19" ht="15.75" customHeight="1">
      <c r="B656" s="123"/>
      <c r="G656" s="124"/>
      <c r="H656" s="124"/>
      <c r="I656" s="124"/>
      <c r="J656" s="124"/>
      <c r="K656" s="124"/>
      <c r="L656" s="124"/>
      <c r="M656" s="124"/>
      <c r="P656" s="125"/>
      <c r="Q656" s="125"/>
      <c r="R656" s="125"/>
      <c r="S656" s="125"/>
    </row>
    <row r="657" spans="2:19" ht="15.75" customHeight="1">
      <c r="B657" s="123"/>
      <c r="G657" s="124"/>
      <c r="H657" s="124"/>
      <c r="I657" s="124"/>
      <c r="J657" s="124"/>
      <c r="K657" s="124"/>
      <c r="L657" s="124"/>
      <c r="M657" s="124"/>
      <c r="P657" s="125"/>
      <c r="Q657" s="125"/>
      <c r="R657" s="125"/>
      <c r="S657" s="125"/>
    </row>
    <row r="658" spans="2:19" ht="15.75" customHeight="1">
      <c r="B658" s="123"/>
      <c r="G658" s="124"/>
      <c r="H658" s="124"/>
      <c r="I658" s="124"/>
      <c r="J658" s="124"/>
      <c r="K658" s="124"/>
      <c r="L658" s="124"/>
      <c r="M658" s="124"/>
      <c r="P658" s="125"/>
      <c r="Q658" s="125"/>
      <c r="R658" s="125"/>
      <c r="S658" s="125"/>
    </row>
    <row r="659" spans="2:19" ht="15.75" customHeight="1">
      <c r="B659" s="123"/>
      <c r="G659" s="124"/>
      <c r="H659" s="124"/>
      <c r="P659" s="125"/>
      <c r="Q659" s="125"/>
      <c r="R659" s="125"/>
      <c r="S659" s="125"/>
    </row>
    <row r="660" spans="2:19" ht="15.75" customHeight="1">
      <c r="B660" s="123"/>
      <c r="G660" s="124"/>
      <c r="H660" s="124"/>
      <c r="P660" s="125"/>
      <c r="Q660" s="125"/>
      <c r="R660" s="125"/>
      <c r="S660" s="125"/>
    </row>
    <row r="661" spans="2:19" ht="15.75" customHeight="1">
      <c r="B661" s="123"/>
      <c r="G661" s="124"/>
      <c r="H661" s="124"/>
      <c r="P661" s="125"/>
      <c r="Q661" s="125"/>
      <c r="R661" s="125"/>
      <c r="S661" s="125"/>
    </row>
    <row r="662" spans="2:19" ht="15.75" customHeight="1">
      <c r="B662" s="123"/>
      <c r="G662" s="124"/>
      <c r="H662" s="124"/>
      <c r="P662" s="125"/>
      <c r="Q662" s="125"/>
      <c r="R662" s="125"/>
      <c r="S662" s="125"/>
    </row>
    <row r="663" spans="2:19" ht="15.75" customHeight="1">
      <c r="B663" s="123"/>
      <c r="G663" s="124"/>
      <c r="H663" s="124"/>
      <c r="P663" s="125"/>
      <c r="Q663" s="125"/>
      <c r="R663" s="125"/>
      <c r="S663" s="125"/>
    </row>
    <row r="664" spans="2:19" ht="15.75" customHeight="1">
      <c r="B664" s="123"/>
      <c r="G664" s="124"/>
      <c r="H664" s="124"/>
      <c r="P664" s="125"/>
      <c r="Q664" s="125"/>
      <c r="R664" s="125"/>
      <c r="S664" s="125"/>
    </row>
    <row r="665" spans="2:19" ht="15.75" customHeight="1">
      <c r="B665" s="123"/>
      <c r="G665" s="124"/>
      <c r="H665" s="124"/>
      <c r="P665" s="125"/>
      <c r="Q665" s="125"/>
      <c r="R665" s="125"/>
      <c r="S665" s="125"/>
    </row>
    <row r="666" spans="2:19" ht="15.75" customHeight="1">
      <c r="B666" s="123"/>
      <c r="G666" s="124"/>
      <c r="H666" s="124"/>
      <c r="P666" s="125"/>
      <c r="Q666" s="125"/>
      <c r="R666" s="125"/>
      <c r="S666" s="125"/>
    </row>
    <row r="667" spans="2:19" ht="15.75" customHeight="1">
      <c r="B667" s="123"/>
      <c r="G667" s="124"/>
      <c r="H667" s="124"/>
      <c r="P667" s="125"/>
      <c r="Q667" s="125"/>
      <c r="R667" s="125"/>
      <c r="S667" s="125"/>
    </row>
    <row r="668" spans="2:19" ht="15.75" customHeight="1">
      <c r="B668" s="123"/>
      <c r="G668" s="124"/>
      <c r="H668" s="124"/>
      <c r="P668" s="125"/>
      <c r="Q668" s="125"/>
      <c r="R668" s="125"/>
      <c r="S668" s="125"/>
    </row>
    <row r="669" spans="2:19" ht="15.75" customHeight="1">
      <c r="B669" s="123"/>
      <c r="G669" s="124"/>
      <c r="H669" s="124"/>
      <c r="P669" s="125"/>
      <c r="Q669" s="125"/>
      <c r="R669" s="125"/>
      <c r="S669" s="125"/>
    </row>
    <row r="670" spans="2:19" ht="15.75" customHeight="1">
      <c r="B670" s="123"/>
      <c r="G670" s="124"/>
      <c r="H670" s="124"/>
      <c r="P670" s="125"/>
      <c r="Q670" s="125"/>
      <c r="R670" s="125"/>
      <c r="S670" s="125"/>
    </row>
    <row r="671" spans="2:19" ht="15.75" customHeight="1">
      <c r="B671" s="123"/>
      <c r="G671" s="124"/>
      <c r="H671" s="124"/>
      <c r="P671" s="125"/>
      <c r="Q671" s="125"/>
      <c r="R671" s="125"/>
      <c r="S671" s="125"/>
    </row>
    <row r="672" spans="2:19" ht="15.75" customHeight="1">
      <c r="B672" s="123"/>
      <c r="G672" s="124"/>
      <c r="H672" s="124"/>
      <c r="P672" s="125"/>
      <c r="Q672" s="125"/>
      <c r="R672" s="125"/>
      <c r="S672" s="125"/>
    </row>
    <row r="673" spans="2:19" ht="15.75" customHeight="1">
      <c r="B673" s="123"/>
      <c r="G673" s="124"/>
      <c r="H673" s="124"/>
      <c r="P673" s="125"/>
      <c r="Q673" s="125"/>
      <c r="R673" s="125"/>
      <c r="S673" s="125"/>
    </row>
    <row r="674" spans="2:19" ht="15.75" customHeight="1">
      <c r="B674" s="123"/>
      <c r="G674" s="124"/>
      <c r="H674" s="124"/>
      <c r="P674" s="125"/>
      <c r="Q674" s="125"/>
      <c r="R674" s="125"/>
      <c r="S674" s="125"/>
    </row>
    <row r="675" spans="2:19" ht="15.75" customHeight="1">
      <c r="B675" s="123"/>
      <c r="G675" s="124"/>
      <c r="H675" s="124"/>
      <c r="P675" s="125"/>
      <c r="Q675" s="125"/>
      <c r="R675" s="125"/>
      <c r="S675" s="125"/>
    </row>
    <row r="676" spans="2:19" ht="15.75" customHeight="1">
      <c r="B676" s="123"/>
      <c r="G676" s="124"/>
      <c r="H676" s="124"/>
      <c r="P676" s="125"/>
      <c r="Q676" s="125"/>
      <c r="R676" s="125"/>
      <c r="S676" s="125"/>
    </row>
    <row r="677" spans="2:19" ht="15.75" customHeight="1">
      <c r="B677" s="123"/>
      <c r="G677" s="124"/>
      <c r="H677" s="124"/>
      <c r="P677" s="125"/>
      <c r="Q677" s="125"/>
      <c r="R677" s="125"/>
      <c r="S677" s="125"/>
    </row>
    <row r="678" spans="2:19" ht="15.75" customHeight="1">
      <c r="B678" s="123"/>
      <c r="G678" s="124"/>
      <c r="H678" s="124"/>
      <c r="P678" s="125"/>
      <c r="Q678" s="125"/>
      <c r="R678" s="125"/>
      <c r="S678" s="125"/>
    </row>
    <row r="679" spans="2:19" ht="15.75" customHeight="1">
      <c r="B679" s="123"/>
      <c r="G679" s="124"/>
      <c r="H679" s="124"/>
      <c r="P679" s="125"/>
      <c r="Q679" s="125"/>
      <c r="R679" s="125"/>
      <c r="S679" s="125"/>
    </row>
    <row r="680" spans="2:19" ht="15.75" customHeight="1">
      <c r="B680" s="123"/>
      <c r="G680" s="124"/>
      <c r="H680" s="124"/>
      <c r="P680" s="125"/>
      <c r="Q680" s="125"/>
      <c r="R680" s="125"/>
      <c r="S680" s="125"/>
    </row>
    <row r="681" spans="2:19" ht="15.75" customHeight="1">
      <c r="B681" s="123"/>
      <c r="G681" s="124"/>
      <c r="H681" s="124"/>
      <c r="P681" s="125"/>
      <c r="Q681" s="125"/>
      <c r="R681" s="125"/>
      <c r="S681" s="125"/>
    </row>
    <row r="682" spans="2:19" ht="15.75" customHeight="1">
      <c r="B682" s="123"/>
      <c r="G682" s="124"/>
      <c r="H682" s="124"/>
      <c r="P682" s="125"/>
      <c r="Q682" s="125"/>
      <c r="R682" s="125"/>
      <c r="S682" s="125"/>
    </row>
    <row r="683" spans="2:19" ht="15.75" customHeight="1">
      <c r="B683" s="123"/>
      <c r="G683" s="124"/>
      <c r="H683" s="124"/>
      <c r="P683" s="125"/>
      <c r="Q683" s="125"/>
      <c r="R683" s="125"/>
      <c r="S683" s="125"/>
    </row>
    <row r="684" spans="2:19" ht="15.75" customHeight="1">
      <c r="B684" s="123"/>
      <c r="G684" s="124"/>
      <c r="H684" s="124"/>
      <c r="P684" s="125"/>
      <c r="Q684" s="125"/>
      <c r="R684" s="125"/>
      <c r="S684" s="125"/>
    </row>
    <row r="685" spans="2:19" ht="15.75" customHeight="1">
      <c r="B685" s="123"/>
      <c r="G685" s="124"/>
      <c r="H685" s="124"/>
      <c r="P685" s="125"/>
      <c r="Q685" s="125"/>
      <c r="R685" s="125"/>
      <c r="S685" s="125"/>
    </row>
    <row r="686" spans="2:19" ht="15.75" customHeight="1">
      <c r="B686" s="123"/>
      <c r="G686" s="124"/>
      <c r="H686" s="124"/>
      <c r="P686" s="125"/>
      <c r="Q686" s="125"/>
      <c r="R686" s="125"/>
      <c r="S686" s="125"/>
    </row>
    <row r="687" spans="2:19" ht="15.75" customHeight="1">
      <c r="B687" s="123"/>
      <c r="G687" s="124"/>
      <c r="H687" s="124"/>
      <c r="P687" s="125"/>
      <c r="Q687" s="125"/>
      <c r="R687" s="125"/>
      <c r="S687" s="125"/>
    </row>
    <row r="688" spans="2:19" ht="15.75" customHeight="1">
      <c r="B688" s="123"/>
      <c r="G688" s="124"/>
      <c r="H688" s="124"/>
      <c r="P688" s="125"/>
      <c r="Q688" s="125"/>
      <c r="R688" s="125"/>
      <c r="S688" s="125"/>
    </row>
    <row r="689" spans="2:19" ht="15.75" customHeight="1">
      <c r="B689" s="123"/>
      <c r="G689" s="124"/>
      <c r="H689" s="124"/>
      <c r="P689" s="125"/>
      <c r="Q689" s="125"/>
      <c r="R689" s="125"/>
      <c r="S689" s="125"/>
    </row>
    <row r="690" spans="2:19" ht="15.75" customHeight="1">
      <c r="B690" s="123"/>
      <c r="G690" s="124"/>
      <c r="H690" s="124"/>
      <c r="P690" s="125"/>
      <c r="Q690" s="125"/>
      <c r="R690" s="125"/>
      <c r="S690" s="125"/>
    </row>
    <row r="691" spans="2:19" ht="15.75" customHeight="1">
      <c r="B691" s="123"/>
      <c r="G691" s="124"/>
      <c r="H691" s="124"/>
      <c r="P691" s="125"/>
      <c r="Q691" s="125"/>
      <c r="R691" s="125"/>
      <c r="S691" s="125"/>
    </row>
    <row r="692" spans="2:19" ht="15.75" customHeight="1">
      <c r="B692" s="123"/>
      <c r="G692" s="124"/>
      <c r="H692" s="124"/>
      <c r="P692" s="125"/>
      <c r="Q692" s="125"/>
      <c r="R692" s="125"/>
      <c r="S692" s="125"/>
    </row>
    <row r="693" spans="2:19" ht="15.75" customHeight="1">
      <c r="B693" s="123"/>
      <c r="G693" s="124"/>
      <c r="H693" s="124"/>
      <c r="P693" s="125"/>
      <c r="Q693" s="125"/>
      <c r="R693" s="125"/>
      <c r="S693" s="125"/>
    </row>
    <row r="694" spans="2:19" ht="15.75" customHeight="1">
      <c r="B694" s="123"/>
      <c r="G694" s="124"/>
      <c r="H694" s="124"/>
      <c r="P694" s="125"/>
      <c r="Q694" s="125"/>
      <c r="R694" s="125"/>
      <c r="S694" s="125"/>
    </row>
    <row r="695" spans="2:19" ht="15.75" customHeight="1">
      <c r="B695" s="123"/>
      <c r="G695" s="124"/>
      <c r="H695" s="124"/>
      <c r="P695" s="125"/>
      <c r="Q695" s="125"/>
      <c r="R695" s="125"/>
      <c r="S695" s="125"/>
    </row>
    <row r="696" spans="2:19" ht="15.75" customHeight="1">
      <c r="B696" s="123"/>
      <c r="G696" s="124"/>
      <c r="H696" s="124"/>
      <c r="P696" s="125"/>
      <c r="Q696" s="125"/>
      <c r="R696" s="125"/>
      <c r="S696" s="125"/>
    </row>
    <row r="697" spans="2:19" ht="15.75" customHeight="1">
      <c r="B697" s="123"/>
      <c r="G697" s="124"/>
      <c r="H697" s="124"/>
      <c r="P697" s="125"/>
      <c r="Q697" s="125"/>
      <c r="R697" s="125"/>
      <c r="S697" s="125"/>
    </row>
    <row r="698" spans="2:19" ht="15.75" customHeight="1">
      <c r="B698" s="123"/>
      <c r="G698" s="124"/>
      <c r="H698" s="124"/>
      <c r="P698" s="125"/>
      <c r="Q698" s="125"/>
      <c r="R698" s="125"/>
      <c r="S698" s="125"/>
    </row>
    <row r="699" spans="2:19" ht="15.75" customHeight="1">
      <c r="B699" s="123"/>
      <c r="G699" s="124"/>
      <c r="H699" s="124"/>
      <c r="P699" s="125"/>
      <c r="Q699" s="125"/>
      <c r="R699" s="125"/>
      <c r="S699" s="125"/>
    </row>
    <row r="700" spans="2:19" ht="15.75" customHeight="1">
      <c r="B700" s="123"/>
      <c r="G700" s="124"/>
      <c r="H700" s="124"/>
      <c r="P700" s="125"/>
      <c r="Q700" s="125"/>
      <c r="R700" s="125"/>
      <c r="S700" s="125"/>
    </row>
    <row r="701" spans="2:19" ht="15.75" customHeight="1">
      <c r="B701" s="123"/>
      <c r="G701" s="124"/>
      <c r="H701" s="124"/>
      <c r="P701" s="125"/>
      <c r="Q701" s="125"/>
      <c r="R701" s="125"/>
      <c r="S701" s="125"/>
    </row>
    <row r="702" spans="2:19" ht="15.75" customHeight="1">
      <c r="B702" s="123"/>
      <c r="G702" s="124"/>
      <c r="H702" s="124"/>
      <c r="P702" s="125"/>
      <c r="Q702" s="125"/>
      <c r="R702" s="125"/>
      <c r="S702" s="125"/>
    </row>
    <row r="703" spans="2:19" ht="15.75" customHeight="1">
      <c r="B703" s="123"/>
      <c r="G703" s="124"/>
      <c r="H703" s="124"/>
      <c r="P703" s="125"/>
      <c r="Q703" s="125"/>
      <c r="R703" s="125"/>
      <c r="S703" s="125"/>
    </row>
    <row r="704" spans="2:19" ht="15.75" customHeight="1">
      <c r="B704" s="123"/>
      <c r="G704" s="124"/>
      <c r="H704" s="124"/>
      <c r="P704" s="125"/>
      <c r="Q704" s="125"/>
      <c r="R704" s="125"/>
      <c r="S704" s="125"/>
    </row>
    <row r="705" spans="2:19" ht="15.75" customHeight="1">
      <c r="B705" s="123"/>
      <c r="G705" s="124"/>
      <c r="H705" s="124"/>
      <c r="P705" s="125"/>
      <c r="Q705" s="125"/>
      <c r="R705" s="125"/>
      <c r="S705" s="125"/>
    </row>
    <row r="706" spans="2:19" ht="15.75" customHeight="1">
      <c r="B706" s="123"/>
      <c r="G706" s="124"/>
      <c r="H706" s="124"/>
      <c r="P706" s="125"/>
      <c r="Q706" s="125"/>
      <c r="R706" s="125"/>
      <c r="S706" s="125"/>
    </row>
    <row r="707" spans="2:19" ht="15.75" customHeight="1">
      <c r="B707" s="123"/>
      <c r="G707" s="124"/>
      <c r="H707" s="124"/>
      <c r="P707" s="125"/>
      <c r="Q707" s="125"/>
      <c r="R707" s="125"/>
      <c r="S707" s="125"/>
    </row>
    <row r="708" spans="2:19" ht="15.75" customHeight="1">
      <c r="B708" s="123"/>
      <c r="G708" s="124"/>
      <c r="H708" s="124"/>
      <c r="P708" s="125"/>
      <c r="Q708" s="125"/>
      <c r="R708" s="125"/>
      <c r="S708" s="125"/>
    </row>
    <row r="709" spans="2:19" ht="15.75" customHeight="1">
      <c r="B709" s="123"/>
      <c r="G709" s="124"/>
      <c r="H709" s="124"/>
      <c r="P709" s="125"/>
      <c r="Q709" s="125"/>
      <c r="R709" s="125"/>
      <c r="S709" s="125"/>
    </row>
    <row r="710" spans="2:19" ht="15.75" customHeight="1">
      <c r="B710" s="123"/>
      <c r="G710" s="124"/>
      <c r="H710" s="124"/>
      <c r="P710" s="125"/>
      <c r="Q710" s="125"/>
      <c r="R710" s="125"/>
      <c r="S710" s="125"/>
    </row>
    <row r="711" spans="2:19" ht="15.75" customHeight="1">
      <c r="B711" s="123"/>
      <c r="G711" s="124"/>
      <c r="H711" s="124"/>
      <c r="P711" s="125"/>
      <c r="Q711" s="125"/>
      <c r="R711" s="125"/>
      <c r="S711" s="125"/>
    </row>
    <row r="712" spans="2:19" ht="15.75" customHeight="1">
      <c r="B712" s="123"/>
      <c r="G712" s="124"/>
      <c r="H712" s="124"/>
      <c r="P712" s="125"/>
      <c r="Q712" s="125"/>
      <c r="R712" s="125"/>
      <c r="S712" s="125"/>
    </row>
    <row r="713" spans="2:19" ht="15.75" customHeight="1">
      <c r="B713" s="123"/>
      <c r="G713" s="124"/>
      <c r="H713" s="124"/>
      <c r="P713" s="125"/>
      <c r="Q713" s="125"/>
      <c r="R713" s="125"/>
      <c r="S713" s="125"/>
    </row>
    <row r="714" spans="2:19" ht="15.75" customHeight="1">
      <c r="B714" s="123"/>
      <c r="G714" s="124"/>
      <c r="H714" s="124"/>
      <c r="P714" s="125"/>
      <c r="Q714" s="125"/>
      <c r="R714" s="125"/>
      <c r="S714" s="125"/>
    </row>
    <row r="715" spans="2:19" ht="15.75" customHeight="1">
      <c r="B715" s="123"/>
      <c r="G715" s="124"/>
      <c r="H715" s="124"/>
      <c r="P715" s="125"/>
      <c r="Q715" s="125"/>
      <c r="R715" s="125"/>
      <c r="S715" s="125"/>
    </row>
    <row r="716" spans="2:19" ht="15.75" customHeight="1">
      <c r="B716" s="123"/>
      <c r="G716" s="124"/>
      <c r="H716" s="124"/>
      <c r="P716" s="125"/>
      <c r="Q716" s="125"/>
      <c r="R716" s="125"/>
      <c r="S716" s="125"/>
    </row>
    <row r="717" spans="2:19" ht="15.75" customHeight="1">
      <c r="B717" s="123"/>
      <c r="G717" s="124"/>
      <c r="H717" s="124"/>
      <c r="P717" s="125"/>
      <c r="Q717" s="125"/>
      <c r="R717" s="125"/>
      <c r="S717" s="125"/>
    </row>
    <row r="718" spans="2:19" ht="15.75" customHeight="1">
      <c r="B718" s="123"/>
      <c r="G718" s="124"/>
      <c r="H718" s="124"/>
      <c r="P718" s="125"/>
      <c r="Q718" s="125"/>
      <c r="R718" s="125"/>
      <c r="S718" s="125"/>
    </row>
    <row r="719" spans="2:19" ht="15.75" customHeight="1">
      <c r="B719" s="123"/>
      <c r="G719" s="124"/>
      <c r="H719" s="124"/>
      <c r="P719" s="125"/>
      <c r="Q719" s="125"/>
      <c r="R719" s="125"/>
      <c r="S719" s="125"/>
    </row>
    <row r="720" spans="2:19" ht="15.75" customHeight="1">
      <c r="B720" s="123"/>
      <c r="G720" s="124"/>
      <c r="H720" s="124"/>
      <c r="P720" s="125"/>
      <c r="Q720" s="125"/>
      <c r="R720" s="125"/>
      <c r="S720" s="125"/>
    </row>
    <row r="721" spans="2:19" ht="15.75" customHeight="1">
      <c r="B721" s="123"/>
      <c r="G721" s="124"/>
      <c r="H721" s="124"/>
      <c r="P721" s="125"/>
      <c r="Q721" s="125"/>
      <c r="R721" s="125"/>
      <c r="S721" s="125"/>
    </row>
    <row r="722" spans="2:19" ht="15.75" customHeight="1">
      <c r="B722" s="123"/>
      <c r="G722" s="124"/>
      <c r="H722" s="124"/>
      <c r="P722" s="125"/>
      <c r="Q722" s="125"/>
      <c r="R722" s="125"/>
      <c r="S722" s="125"/>
    </row>
    <row r="723" spans="2:19" ht="15.75" customHeight="1">
      <c r="B723" s="123"/>
      <c r="G723" s="124"/>
      <c r="H723" s="124"/>
      <c r="P723" s="125"/>
      <c r="Q723" s="125"/>
      <c r="R723" s="125"/>
      <c r="S723" s="125"/>
    </row>
    <row r="724" spans="2:19" ht="15.75" customHeight="1">
      <c r="B724" s="123"/>
      <c r="G724" s="124"/>
      <c r="H724" s="124"/>
      <c r="P724" s="125"/>
      <c r="Q724" s="125"/>
      <c r="R724" s="125"/>
      <c r="S724" s="125"/>
    </row>
    <row r="725" spans="2:19" ht="15.75" customHeight="1">
      <c r="B725" s="123"/>
      <c r="G725" s="124"/>
      <c r="H725" s="124"/>
      <c r="P725" s="125"/>
      <c r="Q725" s="125"/>
      <c r="R725" s="125"/>
      <c r="S725" s="125"/>
    </row>
    <row r="726" spans="2:19" ht="15.75" customHeight="1">
      <c r="B726" s="123"/>
      <c r="G726" s="124"/>
      <c r="H726" s="124"/>
      <c r="P726" s="125"/>
      <c r="Q726" s="125"/>
      <c r="R726" s="125"/>
      <c r="S726" s="125"/>
    </row>
    <row r="727" spans="2:19" ht="15.75" customHeight="1">
      <c r="B727" s="123"/>
      <c r="G727" s="124"/>
      <c r="H727" s="124"/>
      <c r="P727" s="125"/>
      <c r="Q727" s="125"/>
      <c r="R727" s="125"/>
      <c r="S727" s="125"/>
    </row>
    <row r="728" spans="2:19" ht="15.75" customHeight="1">
      <c r="B728" s="123"/>
      <c r="G728" s="124"/>
      <c r="H728" s="124"/>
      <c r="P728" s="125"/>
      <c r="Q728" s="125"/>
      <c r="R728" s="125"/>
      <c r="S728" s="125"/>
    </row>
    <row r="729" spans="2:19" ht="15.75" customHeight="1">
      <c r="B729" s="123"/>
      <c r="G729" s="124"/>
      <c r="H729" s="124"/>
      <c r="P729" s="125"/>
      <c r="Q729" s="125"/>
      <c r="R729" s="125"/>
      <c r="S729" s="125"/>
    </row>
    <row r="730" spans="2:19" ht="15.75" customHeight="1">
      <c r="B730" s="123"/>
      <c r="G730" s="124"/>
      <c r="H730" s="124"/>
      <c r="P730" s="125"/>
      <c r="Q730" s="125"/>
      <c r="R730" s="125"/>
      <c r="S730" s="125"/>
    </row>
    <row r="731" spans="2:19" ht="15.75" customHeight="1">
      <c r="B731" s="123"/>
      <c r="G731" s="124"/>
      <c r="H731" s="124"/>
      <c r="P731" s="125"/>
      <c r="Q731" s="125"/>
      <c r="R731" s="125"/>
      <c r="S731" s="125"/>
    </row>
    <row r="732" spans="2:19" ht="15.75" customHeight="1">
      <c r="B732" s="123"/>
      <c r="G732" s="124"/>
      <c r="H732" s="124"/>
      <c r="P732" s="125"/>
      <c r="Q732" s="125"/>
      <c r="R732" s="125"/>
      <c r="S732" s="125"/>
    </row>
    <row r="733" spans="2:19" ht="15.75" customHeight="1">
      <c r="B733" s="123"/>
      <c r="G733" s="124"/>
      <c r="H733" s="124"/>
      <c r="P733" s="125"/>
      <c r="Q733" s="125"/>
      <c r="R733" s="125"/>
      <c r="S733" s="125"/>
    </row>
    <row r="734" spans="2:19" ht="15.75" customHeight="1">
      <c r="B734" s="123"/>
      <c r="G734" s="124"/>
      <c r="H734" s="124"/>
      <c r="P734" s="125"/>
      <c r="Q734" s="125"/>
      <c r="R734" s="125"/>
      <c r="S734" s="125"/>
    </row>
    <row r="735" spans="2:19" ht="15.75" customHeight="1">
      <c r="B735" s="123"/>
      <c r="G735" s="124"/>
      <c r="H735" s="124"/>
      <c r="P735" s="125"/>
      <c r="Q735" s="125"/>
      <c r="R735" s="125"/>
      <c r="S735" s="125"/>
    </row>
    <row r="736" spans="2:19" ht="15.75" customHeight="1">
      <c r="B736" s="123"/>
      <c r="G736" s="124"/>
      <c r="H736" s="124"/>
      <c r="P736" s="125"/>
      <c r="Q736" s="125"/>
      <c r="R736" s="125"/>
      <c r="S736" s="125"/>
    </row>
    <row r="737" spans="2:19" ht="15.75" customHeight="1">
      <c r="B737" s="123"/>
      <c r="G737" s="124"/>
      <c r="H737" s="124"/>
      <c r="P737" s="125"/>
      <c r="Q737" s="125"/>
      <c r="R737" s="125"/>
      <c r="S737" s="125"/>
    </row>
    <row r="738" spans="2:19" ht="15.75" customHeight="1">
      <c r="B738" s="123"/>
      <c r="G738" s="124"/>
      <c r="H738" s="124"/>
      <c r="P738" s="125"/>
      <c r="Q738" s="125"/>
      <c r="R738" s="125"/>
      <c r="S738" s="125"/>
    </row>
    <row r="739" spans="2:19" ht="15.75" customHeight="1">
      <c r="B739" s="123"/>
      <c r="G739" s="124"/>
      <c r="H739" s="124"/>
      <c r="P739" s="125"/>
      <c r="Q739" s="125"/>
      <c r="R739" s="125"/>
      <c r="S739" s="125"/>
    </row>
    <row r="740" spans="2:19" ht="15.75" customHeight="1">
      <c r="B740" s="123"/>
      <c r="G740" s="124"/>
      <c r="H740" s="124"/>
      <c r="P740" s="125"/>
      <c r="Q740" s="125"/>
      <c r="R740" s="125"/>
      <c r="S740" s="125"/>
    </row>
    <row r="741" spans="2:19" ht="15.75" customHeight="1">
      <c r="B741" s="123"/>
      <c r="G741" s="124"/>
      <c r="H741" s="124"/>
      <c r="P741" s="125"/>
      <c r="Q741" s="125"/>
      <c r="R741" s="125"/>
      <c r="S741" s="125"/>
    </row>
    <row r="742" spans="2:19" ht="15.75" customHeight="1">
      <c r="B742" s="123"/>
      <c r="G742" s="124"/>
      <c r="H742" s="124"/>
      <c r="P742" s="125"/>
      <c r="Q742" s="125"/>
      <c r="R742" s="125"/>
      <c r="S742" s="125"/>
    </row>
    <row r="743" spans="2:19" ht="15.75" customHeight="1">
      <c r="B743" s="123"/>
      <c r="G743" s="124"/>
      <c r="H743" s="124"/>
      <c r="P743" s="125"/>
      <c r="Q743" s="125"/>
      <c r="R743" s="125"/>
      <c r="S743" s="125"/>
    </row>
    <row r="744" spans="2:19" ht="15.75" customHeight="1">
      <c r="B744" s="123"/>
      <c r="G744" s="124"/>
      <c r="H744" s="124"/>
      <c r="P744" s="125"/>
      <c r="Q744" s="125"/>
      <c r="R744" s="125"/>
      <c r="S744" s="125"/>
    </row>
    <row r="745" spans="2:19" ht="15.75" customHeight="1">
      <c r="B745" s="123"/>
      <c r="G745" s="124"/>
      <c r="H745" s="124"/>
      <c r="P745" s="125"/>
      <c r="Q745" s="125"/>
      <c r="R745" s="125"/>
      <c r="S745" s="125"/>
    </row>
    <row r="746" spans="2:19" ht="15.75" customHeight="1">
      <c r="B746" s="123"/>
      <c r="G746" s="124"/>
      <c r="H746" s="124"/>
      <c r="P746" s="125"/>
      <c r="Q746" s="125"/>
      <c r="R746" s="125"/>
      <c r="S746" s="125"/>
    </row>
    <row r="747" spans="2:19" ht="15.75" customHeight="1">
      <c r="B747" s="123"/>
      <c r="G747" s="124"/>
      <c r="H747" s="124"/>
      <c r="P747" s="125"/>
      <c r="Q747" s="125"/>
      <c r="R747" s="125"/>
      <c r="S747" s="125"/>
    </row>
    <row r="748" spans="2:19" ht="15.75" customHeight="1">
      <c r="B748" s="123"/>
      <c r="G748" s="124"/>
      <c r="H748" s="124"/>
      <c r="P748" s="125"/>
      <c r="Q748" s="125"/>
      <c r="R748" s="125"/>
      <c r="S748" s="125"/>
    </row>
    <row r="749" spans="2:19" ht="15.75" customHeight="1">
      <c r="B749" s="123"/>
      <c r="G749" s="124"/>
      <c r="H749" s="124"/>
      <c r="P749" s="125"/>
      <c r="Q749" s="125"/>
      <c r="R749" s="125"/>
      <c r="S749" s="125"/>
    </row>
    <row r="750" spans="2:19" ht="15.75" customHeight="1">
      <c r="B750" s="123"/>
      <c r="G750" s="124"/>
      <c r="H750" s="124"/>
      <c r="P750" s="125"/>
      <c r="Q750" s="125"/>
      <c r="R750" s="125"/>
      <c r="S750" s="125"/>
    </row>
    <row r="751" spans="2:19" ht="15.75" customHeight="1">
      <c r="B751" s="123"/>
      <c r="G751" s="124"/>
      <c r="H751" s="124"/>
      <c r="P751" s="125"/>
      <c r="Q751" s="125"/>
      <c r="R751" s="125"/>
      <c r="S751" s="125"/>
    </row>
    <row r="752" spans="2:19" ht="15.75" customHeight="1">
      <c r="B752" s="123"/>
      <c r="G752" s="124"/>
      <c r="H752" s="124"/>
      <c r="P752" s="125"/>
      <c r="Q752" s="125"/>
      <c r="R752" s="125"/>
      <c r="S752" s="125"/>
    </row>
    <row r="753" spans="2:19" ht="15.75" customHeight="1">
      <c r="B753" s="123"/>
      <c r="G753" s="124"/>
      <c r="H753" s="124"/>
      <c r="P753" s="125"/>
      <c r="Q753" s="125"/>
      <c r="R753" s="125"/>
      <c r="S753" s="125"/>
    </row>
    <row r="754" spans="2:19" ht="15.75" customHeight="1">
      <c r="B754" s="123"/>
      <c r="G754" s="124"/>
      <c r="H754" s="124"/>
      <c r="P754" s="125"/>
      <c r="Q754" s="125"/>
      <c r="R754" s="125"/>
      <c r="S754" s="125"/>
    </row>
    <row r="755" spans="2:19" ht="15.75" customHeight="1">
      <c r="B755" s="123"/>
      <c r="G755" s="124"/>
      <c r="H755" s="124"/>
      <c r="P755" s="125"/>
      <c r="Q755" s="125"/>
      <c r="R755" s="125"/>
      <c r="S755" s="125"/>
    </row>
    <row r="756" spans="2:19" ht="15.75" customHeight="1">
      <c r="B756" s="123"/>
      <c r="G756" s="124"/>
      <c r="H756" s="124"/>
      <c r="P756" s="125"/>
      <c r="Q756" s="125"/>
      <c r="R756" s="125"/>
      <c r="S756" s="125"/>
    </row>
    <row r="757" spans="2:19" ht="15.75" customHeight="1">
      <c r="B757" s="123"/>
      <c r="G757" s="124"/>
      <c r="H757" s="124"/>
      <c r="P757" s="125"/>
      <c r="Q757" s="125"/>
      <c r="R757" s="125"/>
      <c r="S757" s="125"/>
    </row>
    <row r="758" spans="2:19" ht="15.75" customHeight="1">
      <c r="B758" s="123"/>
      <c r="G758" s="124"/>
      <c r="H758" s="124"/>
      <c r="P758" s="125"/>
      <c r="Q758" s="125"/>
      <c r="R758" s="125"/>
      <c r="S758" s="125"/>
    </row>
    <row r="759" spans="2:19" ht="15.75" customHeight="1">
      <c r="B759" s="123"/>
      <c r="G759" s="124"/>
      <c r="H759" s="124"/>
      <c r="P759" s="125"/>
      <c r="Q759" s="125"/>
      <c r="R759" s="125"/>
      <c r="S759" s="125"/>
    </row>
    <row r="760" spans="2:19" ht="15.75" customHeight="1">
      <c r="B760" s="123"/>
      <c r="G760" s="124"/>
      <c r="H760" s="124"/>
      <c r="P760" s="125"/>
      <c r="Q760" s="125"/>
      <c r="R760" s="125"/>
      <c r="S760" s="125"/>
    </row>
    <row r="761" spans="2:19" ht="15.75" customHeight="1">
      <c r="B761" s="123"/>
      <c r="G761" s="124"/>
      <c r="H761" s="124"/>
      <c r="P761" s="125"/>
      <c r="Q761" s="125"/>
      <c r="R761" s="125"/>
      <c r="S761" s="125"/>
    </row>
    <row r="762" spans="2:19" ht="15.75" customHeight="1">
      <c r="B762" s="123"/>
      <c r="G762" s="124"/>
      <c r="H762" s="124"/>
      <c r="P762" s="125"/>
      <c r="Q762" s="125"/>
      <c r="R762" s="125"/>
      <c r="S762" s="125"/>
    </row>
    <row r="763" spans="2:19" ht="15.75" customHeight="1">
      <c r="B763" s="123"/>
      <c r="G763" s="124"/>
      <c r="H763" s="124"/>
      <c r="P763" s="125"/>
      <c r="Q763" s="125"/>
      <c r="R763" s="125"/>
      <c r="S763" s="125"/>
    </row>
    <row r="764" spans="2:19" ht="15.75" customHeight="1">
      <c r="B764" s="123"/>
      <c r="G764" s="124"/>
      <c r="H764" s="124"/>
      <c r="P764" s="125"/>
      <c r="Q764" s="125"/>
      <c r="R764" s="125"/>
      <c r="S764" s="125"/>
    </row>
    <row r="765" spans="2:19" ht="15.75" customHeight="1">
      <c r="B765" s="123"/>
      <c r="G765" s="124"/>
      <c r="H765" s="124"/>
      <c r="P765" s="125"/>
      <c r="Q765" s="125"/>
      <c r="R765" s="125"/>
      <c r="S765" s="125"/>
    </row>
    <row r="766" spans="2:19" ht="15.75" customHeight="1">
      <c r="B766" s="123"/>
      <c r="G766" s="124"/>
      <c r="H766" s="124"/>
      <c r="P766" s="125"/>
      <c r="Q766" s="125"/>
      <c r="R766" s="125"/>
      <c r="S766" s="125"/>
    </row>
    <row r="767" spans="2:19" ht="15.75" customHeight="1">
      <c r="B767" s="123"/>
      <c r="G767" s="124"/>
      <c r="H767" s="124"/>
      <c r="P767" s="125"/>
      <c r="Q767" s="125"/>
      <c r="R767" s="125"/>
      <c r="S767" s="125"/>
    </row>
    <row r="768" spans="2:19" ht="15.75" customHeight="1">
      <c r="B768" s="123"/>
      <c r="G768" s="124"/>
      <c r="H768" s="124"/>
      <c r="P768" s="125"/>
      <c r="Q768" s="125"/>
      <c r="R768" s="125"/>
      <c r="S768" s="125"/>
    </row>
    <row r="769" spans="2:19" ht="15.75" customHeight="1">
      <c r="B769" s="123"/>
      <c r="G769" s="124"/>
      <c r="H769" s="124"/>
      <c r="P769" s="125"/>
      <c r="Q769" s="125"/>
      <c r="R769" s="125"/>
      <c r="S769" s="125"/>
    </row>
    <row r="770" spans="2:19" ht="15.75" customHeight="1">
      <c r="B770" s="123"/>
      <c r="G770" s="124"/>
      <c r="H770" s="124"/>
      <c r="P770" s="125"/>
      <c r="Q770" s="125"/>
      <c r="R770" s="125"/>
      <c r="S770" s="125"/>
    </row>
    <row r="771" spans="2:19" ht="15.75" customHeight="1">
      <c r="B771" s="123"/>
      <c r="G771" s="124"/>
      <c r="H771" s="124"/>
      <c r="P771" s="125"/>
      <c r="Q771" s="125"/>
      <c r="R771" s="125"/>
      <c r="S771" s="125"/>
    </row>
    <row r="772" spans="2:19" ht="15.75" customHeight="1">
      <c r="B772" s="123"/>
      <c r="G772" s="124"/>
      <c r="H772" s="124"/>
      <c r="P772" s="125"/>
      <c r="Q772" s="125"/>
      <c r="R772" s="125"/>
      <c r="S772" s="125"/>
    </row>
    <row r="773" spans="2:19" ht="15.75" customHeight="1">
      <c r="B773" s="123"/>
      <c r="G773" s="124"/>
      <c r="H773" s="124"/>
      <c r="P773" s="125"/>
      <c r="Q773" s="125"/>
      <c r="R773" s="125"/>
      <c r="S773" s="125"/>
    </row>
    <row r="774" spans="2:19" ht="15.75" customHeight="1">
      <c r="B774" s="123"/>
      <c r="G774" s="124"/>
      <c r="H774" s="124"/>
      <c r="P774" s="125"/>
      <c r="Q774" s="125"/>
      <c r="R774" s="125"/>
      <c r="S774" s="125"/>
    </row>
    <row r="775" spans="2:19" ht="15.75" customHeight="1">
      <c r="B775" s="123"/>
      <c r="G775" s="124"/>
      <c r="H775" s="124"/>
      <c r="P775" s="125"/>
      <c r="Q775" s="125"/>
      <c r="R775" s="125"/>
      <c r="S775" s="125"/>
    </row>
    <row r="776" spans="2:19" ht="15.75" customHeight="1">
      <c r="B776" s="123"/>
      <c r="G776" s="124"/>
      <c r="H776" s="124"/>
      <c r="P776" s="125"/>
      <c r="Q776" s="125"/>
      <c r="R776" s="125"/>
      <c r="S776" s="125"/>
    </row>
    <row r="777" spans="2:19" ht="15.75" customHeight="1">
      <c r="B777" s="123"/>
      <c r="G777" s="124"/>
      <c r="H777" s="124"/>
      <c r="P777" s="125"/>
      <c r="Q777" s="125"/>
      <c r="R777" s="125"/>
      <c r="S777" s="125"/>
    </row>
    <row r="778" spans="2:19" ht="15.75" customHeight="1">
      <c r="B778" s="123"/>
      <c r="G778" s="124"/>
      <c r="H778" s="124"/>
      <c r="P778" s="125"/>
      <c r="Q778" s="125"/>
      <c r="R778" s="125"/>
      <c r="S778" s="125"/>
    </row>
    <row r="779" spans="2:19" ht="15.75" customHeight="1">
      <c r="B779" s="123"/>
      <c r="G779" s="124"/>
      <c r="H779" s="124"/>
      <c r="P779" s="125"/>
      <c r="Q779" s="125"/>
      <c r="R779" s="125"/>
      <c r="S779" s="125"/>
    </row>
    <row r="780" spans="2:19" ht="15.75" customHeight="1">
      <c r="B780" s="123"/>
      <c r="G780" s="124"/>
      <c r="H780" s="124"/>
      <c r="P780" s="125"/>
      <c r="Q780" s="125"/>
      <c r="R780" s="125"/>
      <c r="S780" s="125"/>
    </row>
    <row r="781" spans="2:19" ht="15.75" customHeight="1">
      <c r="B781" s="123"/>
      <c r="G781" s="124"/>
      <c r="H781" s="124"/>
      <c r="P781" s="125"/>
      <c r="Q781" s="125"/>
      <c r="R781" s="125"/>
      <c r="S781" s="125"/>
    </row>
    <row r="782" spans="2:19" ht="15.75" customHeight="1">
      <c r="B782" s="123"/>
      <c r="G782" s="124"/>
      <c r="H782" s="124"/>
      <c r="P782" s="125"/>
      <c r="Q782" s="125"/>
      <c r="R782" s="125"/>
      <c r="S782" s="125"/>
    </row>
    <row r="783" spans="2:19" ht="15.75" customHeight="1">
      <c r="B783" s="123"/>
      <c r="G783" s="124"/>
      <c r="H783" s="124"/>
      <c r="P783" s="125"/>
      <c r="Q783" s="125"/>
      <c r="R783" s="125"/>
      <c r="S783" s="125"/>
    </row>
    <row r="784" spans="2:19" ht="15.75" customHeight="1">
      <c r="B784" s="123"/>
      <c r="G784" s="124"/>
      <c r="H784" s="124"/>
      <c r="P784" s="125"/>
      <c r="Q784" s="125"/>
      <c r="R784" s="125"/>
      <c r="S784" s="125"/>
    </row>
    <row r="785" spans="2:19" ht="15.75" customHeight="1">
      <c r="B785" s="123"/>
      <c r="G785" s="124"/>
      <c r="H785" s="124"/>
      <c r="P785" s="125"/>
      <c r="Q785" s="125"/>
      <c r="R785" s="125"/>
      <c r="S785" s="125"/>
    </row>
    <row r="786" spans="2:19" ht="15.75" customHeight="1">
      <c r="B786" s="123"/>
      <c r="G786" s="124"/>
      <c r="H786" s="124"/>
      <c r="P786" s="125"/>
      <c r="Q786" s="125"/>
      <c r="R786" s="125"/>
      <c r="S786" s="125"/>
    </row>
    <row r="787" spans="2:19" ht="15.75" customHeight="1">
      <c r="B787" s="123"/>
      <c r="G787" s="124"/>
      <c r="H787" s="124"/>
      <c r="P787" s="125"/>
      <c r="Q787" s="125"/>
      <c r="R787" s="125"/>
      <c r="S787" s="125"/>
    </row>
    <row r="788" spans="2:19" ht="15.75" customHeight="1">
      <c r="B788" s="123"/>
      <c r="G788" s="124"/>
      <c r="H788" s="124"/>
      <c r="P788" s="125"/>
      <c r="Q788" s="125"/>
      <c r="R788" s="125"/>
      <c r="S788" s="125"/>
    </row>
    <row r="789" spans="2:19" ht="15.75" customHeight="1">
      <c r="B789" s="123"/>
      <c r="G789" s="124"/>
      <c r="H789" s="124"/>
      <c r="P789" s="125"/>
      <c r="Q789" s="125"/>
      <c r="R789" s="125"/>
      <c r="S789" s="125"/>
    </row>
    <row r="790" spans="2:19" ht="15.75" customHeight="1">
      <c r="B790" s="123"/>
      <c r="G790" s="124"/>
      <c r="H790" s="124"/>
      <c r="P790" s="125"/>
      <c r="Q790" s="125"/>
      <c r="R790" s="125"/>
      <c r="S790" s="125"/>
    </row>
    <row r="791" spans="2:19" ht="15.75" customHeight="1">
      <c r="B791" s="123"/>
      <c r="G791" s="124"/>
      <c r="H791" s="124"/>
      <c r="P791" s="125"/>
      <c r="Q791" s="125"/>
      <c r="R791" s="125"/>
      <c r="S791" s="125"/>
    </row>
    <row r="792" spans="2:19" ht="15.75" customHeight="1">
      <c r="B792" s="123"/>
      <c r="G792" s="124"/>
      <c r="H792" s="124"/>
      <c r="P792" s="125"/>
      <c r="Q792" s="125"/>
      <c r="R792" s="125"/>
      <c r="S792" s="125"/>
    </row>
    <row r="793" spans="2:19" ht="15.75" customHeight="1">
      <c r="B793" s="123"/>
      <c r="G793" s="124"/>
      <c r="H793" s="124"/>
      <c r="P793" s="125"/>
      <c r="Q793" s="125"/>
      <c r="R793" s="125"/>
      <c r="S793" s="125"/>
    </row>
    <row r="794" spans="2:19" ht="15.75" customHeight="1">
      <c r="B794" s="123"/>
      <c r="G794" s="124"/>
      <c r="H794" s="124"/>
      <c r="P794" s="125"/>
      <c r="Q794" s="125"/>
      <c r="R794" s="125"/>
      <c r="S794" s="125"/>
    </row>
    <row r="795" spans="2:19" ht="15.75" customHeight="1">
      <c r="B795" s="123"/>
      <c r="G795" s="124"/>
      <c r="H795" s="124"/>
      <c r="P795" s="125"/>
      <c r="Q795" s="125"/>
      <c r="R795" s="125"/>
      <c r="S795" s="125"/>
    </row>
    <row r="796" spans="2:19" ht="15.75" customHeight="1">
      <c r="B796" s="123"/>
      <c r="G796" s="124"/>
      <c r="H796" s="124"/>
      <c r="P796" s="125"/>
      <c r="Q796" s="125"/>
      <c r="R796" s="125"/>
      <c r="S796" s="125"/>
    </row>
    <row r="797" spans="2:19" ht="15.75" customHeight="1">
      <c r="B797" s="123"/>
      <c r="G797" s="124"/>
      <c r="H797" s="124"/>
      <c r="P797" s="125"/>
      <c r="Q797" s="125"/>
      <c r="R797" s="125"/>
      <c r="S797" s="125"/>
    </row>
    <row r="798" spans="2:19" ht="15.75" customHeight="1">
      <c r="B798" s="123"/>
      <c r="G798" s="124"/>
      <c r="H798" s="124"/>
      <c r="P798" s="125"/>
      <c r="Q798" s="125"/>
      <c r="R798" s="125"/>
      <c r="S798" s="125"/>
    </row>
    <row r="799" spans="2:19" ht="15.75" customHeight="1">
      <c r="B799" s="123"/>
      <c r="G799" s="124"/>
      <c r="H799" s="124"/>
      <c r="P799" s="125"/>
      <c r="Q799" s="125"/>
      <c r="R799" s="125"/>
      <c r="S799" s="125"/>
    </row>
    <row r="800" spans="2:19" ht="15.75" customHeight="1">
      <c r="B800" s="123"/>
      <c r="G800" s="124"/>
      <c r="H800" s="124"/>
      <c r="P800" s="125"/>
      <c r="Q800" s="125"/>
      <c r="R800" s="125"/>
      <c r="S800" s="125"/>
    </row>
    <row r="801" spans="2:19" ht="15.75" customHeight="1">
      <c r="B801" s="123"/>
      <c r="G801" s="124"/>
      <c r="H801" s="124"/>
      <c r="P801" s="125"/>
      <c r="Q801" s="125"/>
      <c r="R801" s="125"/>
      <c r="S801" s="125"/>
    </row>
    <row r="802" spans="2:19" ht="15.75" customHeight="1">
      <c r="B802" s="123"/>
      <c r="G802" s="124"/>
      <c r="H802" s="124"/>
      <c r="P802" s="125"/>
      <c r="Q802" s="125"/>
      <c r="R802" s="125"/>
      <c r="S802" s="125"/>
    </row>
    <row r="803" spans="2:19" ht="15.75" customHeight="1">
      <c r="B803" s="123"/>
      <c r="G803" s="124"/>
      <c r="H803" s="124"/>
      <c r="P803" s="125"/>
      <c r="Q803" s="125"/>
      <c r="R803" s="125"/>
      <c r="S803" s="125"/>
    </row>
    <row r="804" spans="2:19" ht="15.75" customHeight="1">
      <c r="B804" s="123"/>
      <c r="G804" s="124"/>
      <c r="H804" s="124"/>
      <c r="P804" s="125"/>
      <c r="Q804" s="125"/>
      <c r="R804" s="125"/>
      <c r="S804" s="125"/>
    </row>
    <row r="805" spans="2:19" ht="15.75" customHeight="1">
      <c r="B805" s="123"/>
      <c r="G805" s="124"/>
      <c r="H805" s="124"/>
      <c r="P805" s="125"/>
      <c r="Q805" s="125"/>
      <c r="R805" s="125"/>
      <c r="S805" s="125"/>
    </row>
    <row r="806" spans="2:19" ht="15.75" customHeight="1">
      <c r="B806" s="123"/>
      <c r="G806" s="124"/>
      <c r="H806" s="124"/>
      <c r="P806" s="125"/>
      <c r="Q806" s="125"/>
      <c r="R806" s="125"/>
      <c r="S806" s="125"/>
    </row>
    <row r="807" spans="2:19" ht="15.75" customHeight="1">
      <c r="B807" s="123"/>
      <c r="G807" s="124"/>
      <c r="H807" s="124"/>
      <c r="P807" s="125"/>
      <c r="Q807" s="125"/>
      <c r="R807" s="125"/>
      <c r="S807" s="125"/>
    </row>
    <row r="808" spans="2:19" ht="15.75" customHeight="1">
      <c r="B808" s="123"/>
      <c r="G808" s="124"/>
      <c r="H808" s="124"/>
      <c r="P808" s="125"/>
      <c r="Q808" s="125"/>
      <c r="R808" s="125"/>
      <c r="S808" s="125"/>
    </row>
    <row r="809" spans="2:19" ht="15.75" customHeight="1">
      <c r="B809" s="123"/>
      <c r="G809" s="124"/>
      <c r="H809" s="124"/>
      <c r="P809" s="125"/>
      <c r="Q809" s="125"/>
      <c r="R809" s="125"/>
      <c r="S809" s="125"/>
    </row>
    <row r="810" spans="2:19" ht="15.75" customHeight="1">
      <c r="B810" s="123"/>
      <c r="G810" s="124"/>
      <c r="H810" s="124"/>
      <c r="P810" s="125"/>
      <c r="Q810" s="125"/>
      <c r="R810" s="125"/>
      <c r="S810" s="125"/>
    </row>
    <row r="811" spans="2:19" ht="15.75" customHeight="1">
      <c r="B811" s="123"/>
      <c r="G811" s="124"/>
      <c r="H811" s="124"/>
      <c r="P811" s="125"/>
      <c r="Q811" s="125"/>
      <c r="R811" s="125"/>
      <c r="S811" s="125"/>
    </row>
    <row r="812" spans="2:19" ht="15.75" customHeight="1">
      <c r="B812" s="123"/>
      <c r="G812" s="124"/>
      <c r="H812" s="124"/>
      <c r="P812" s="125"/>
      <c r="Q812" s="125"/>
      <c r="R812" s="125"/>
      <c r="S812" s="125"/>
    </row>
    <row r="813" spans="2:19" ht="15.75" customHeight="1">
      <c r="B813" s="123"/>
      <c r="G813" s="124"/>
      <c r="H813" s="124"/>
      <c r="P813" s="125"/>
      <c r="Q813" s="125"/>
      <c r="R813" s="125"/>
      <c r="S813" s="125"/>
    </row>
    <row r="814" spans="2:19" ht="15.75" customHeight="1">
      <c r="B814" s="123"/>
      <c r="G814" s="124"/>
      <c r="H814" s="124"/>
      <c r="P814" s="125"/>
      <c r="Q814" s="125"/>
      <c r="R814" s="125"/>
      <c r="S814" s="125"/>
    </row>
    <row r="815" spans="2:19" ht="15.75" customHeight="1">
      <c r="B815" s="123"/>
      <c r="G815" s="124"/>
      <c r="H815" s="124"/>
      <c r="P815" s="125"/>
      <c r="Q815" s="125"/>
      <c r="R815" s="125"/>
      <c r="S815" s="125"/>
    </row>
    <row r="816" spans="2:19" ht="15.75" customHeight="1">
      <c r="B816" s="123"/>
      <c r="G816" s="124"/>
      <c r="H816" s="124"/>
      <c r="P816" s="125"/>
      <c r="Q816" s="125"/>
      <c r="R816" s="125"/>
      <c r="S816" s="125"/>
    </row>
    <row r="817" spans="2:19" ht="15.75" customHeight="1">
      <c r="B817" s="123"/>
      <c r="G817" s="124"/>
      <c r="H817" s="124"/>
      <c r="P817" s="125"/>
      <c r="Q817" s="125"/>
      <c r="R817" s="125"/>
      <c r="S817" s="125"/>
    </row>
    <row r="818" spans="2:19" ht="15.75" customHeight="1">
      <c r="B818" s="123"/>
      <c r="G818" s="124"/>
      <c r="H818" s="124"/>
      <c r="P818" s="125"/>
      <c r="Q818" s="125"/>
      <c r="R818" s="125"/>
      <c r="S818" s="125"/>
    </row>
    <row r="819" spans="2:19" ht="15.75" customHeight="1">
      <c r="B819" s="123"/>
      <c r="G819" s="124"/>
      <c r="H819" s="124"/>
      <c r="P819" s="125"/>
      <c r="Q819" s="125"/>
      <c r="R819" s="125"/>
      <c r="S819" s="125"/>
    </row>
    <row r="820" spans="2:19" ht="15.75" customHeight="1">
      <c r="B820" s="123"/>
      <c r="G820" s="124"/>
      <c r="H820" s="124"/>
      <c r="P820" s="125"/>
      <c r="Q820" s="125"/>
      <c r="R820" s="125"/>
      <c r="S820" s="125"/>
    </row>
    <row r="821" spans="2:19" ht="15.75" customHeight="1">
      <c r="B821" s="123"/>
      <c r="G821" s="124"/>
      <c r="H821" s="124"/>
      <c r="P821" s="125"/>
      <c r="Q821" s="125"/>
      <c r="R821" s="125"/>
      <c r="S821" s="125"/>
    </row>
    <row r="822" spans="2:19" ht="15.75" customHeight="1">
      <c r="B822" s="123"/>
      <c r="G822" s="124"/>
      <c r="H822" s="124"/>
      <c r="P822" s="125"/>
      <c r="Q822" s="125"/>
      <c r="R822" s="125"/>
      <c r="S822" s="125"/>
    </row>
    <row r="823" spans="2:19" ht="15.75" customHeight="1">
      <c r="B823" s="123"/>
      <c r="G823" s="124"/>
      <c r="H823" s="124"/>
      <c r="P823" s="125"/>
      <c r="Q823" s="125"/>
      <c r="R823" s="125"/>
      <c r="S823" s="125"/>
    </row>
    <row r="824" spans="2:19" ht="15.75" customHeight="1">
      <c r="B824" s="123"/>
      <c r="G824" s="124"/>
      <c r="H824" s="124"/>
      <c r="P824" s="125"/>
      <c r="Q824" s="125"/>
      <c r="R824" s="125"/>
      <c r="S824" s="125"/>
    </row>
    <row r="825" spans="2:19" ht="15.75" customHeight="1">
      <c r="B825" s="123"/>
      <c r="G825" s="124"/>
      <c r="H825" s="124"/>
      <c r="P825" s="125"/>
      <c r="Q825" s="125"/>
      <c r="R825" s="125"/>
      <c r="S825" s="125"/>
    </row>
    <row r="826" spans="2:19" ht="15.75" customHeight="1">
      <c r="B826" s="123"/>
      <c r="G826" s="124"/>
      <c r="H826" s="124"/>
      <c r="P826" s="125"/>
      <c r="Q826" s="125"/>
      <c r="R826" s="125"/>
      <c r="S826" s="125"/>
    </row>
    <row r="827" spans="2:19" ht="15.75" customHeight="1">
      <c r="B827" s="123"/>
      <c r="G827" s="124"/>
      <c r="H827" s="124"/>
      <c r="P827" s="125"/>
      <c r="Q827" s="125"/>
      <c r="R827" s="125"/>
      <c r="S827" s="125"/>
    </row>
    <row r="828" spans="2:19" ht="15.75" customHeight="1">
      <c r="B828" s="123"/>
      <c r="G828" s="124"/>
      <c r="H828" s="124"/>
      <c r="P828" s="125"/>
      <c r="Q828" s="125"/>
      <c r="R828" s="125"/>
      <c r="S828" s="125"/>
    </row>
    <row r="829" spans="2:19" ht="15.75" customHeight="1">
      <c r="B829" s="123"/>
      <c r="G829" s="124"/>
      <c r="H829" s="124"/>
      <c r="P829" s="125"/>
      <c r="Q829" s="125"/>
      <c r="R829" s="125"/>
      <c r="S829" s="125"/>
    </row>
    <row r="830" spans="2:19" ht="15.75" customHeight="1">
      <c r="B830" s="123"/>
      <c r="G830" s="124"/>
      <c r="H830" s="124"/>
      <c r="P830" s="125"/>
      <c r="Q830" s="125"/>
      <c r="R830" s="125"/>
      <c r="S830" s="125"/>
    </row>
    <row r="831" spans="2:19" ht="15.75" customHeight="1">
      <c r="B831" s="123"/>
      <c r="G831" s="124"/>
      <c r="H831" s="124"/>
      <c r="P831" s="125"/>
      <c r="Q831" s="125"/>
      <c r="R831" s="125"/>
      <c r="S831" s="125"/>
    </row>
    <row r="832" spans="2:19" ht="15.75" customHeight="1">
      <c r="B832" s="123"/>
      <c r="G832" s="124"/>
      <c r="H832" s="124"/>
      <c r="P832" s="125"/>
      <c r="Q832" s="125"/>
      <c r="R832" s="125"/>
      <c r="S832" s="125"/>
    </row>
    <row r="833" spans="2:19" ht="15.75" customHeight="1">
      <c r="B833" s="123"/>
      <c r="G833" s="124"/>
      <c r="H833" s="124"/>
      <c r="P833" s="125"/>
      <c r="Q833" s="125"/>
      <c r="R833" s="125"/>
      <c r="S833" s="125"/>
    </row>
    <row r="834" spans="2:19" ht="15.75" customHeight="1">
      <c r="B834" s="123"/>
      <c r="G834" s="124"/>
      <c r="H834" s="124"/>
      <c r="P834" s="125"/>
      <c r="Q834" s="125"/>
      <c r="R834" s="125"/>
      <c r="S834" s="125"/>
    </row>
    <row r="835" spans="2:19" ht="15.75" customHeight="1">
      <c r="B835" s="123"/>
      <c r="G835" s="124"/>
      <c r="H835" s="124"/>
      <c r="P835" s="125"/>
      <c r="Q835" s="125"/>
      <c r="R835" s="125"/>
      <c r="S835" s="125"/>
    </row>
    <row r="836" spans="2:19" ht="15.75" customHeight="1">
      <c r="B836" s="123"/>
      <c r="G836" s="124"/>
      <c r="H836" s="124"/>
      <c r="P836" s="125"/>
      <c r="Q836" s="125"/>
      <c r="R836" s="125"/>
      <c r="S836" s="125"/>
    </row>
    <row r="837" spans="2:19" ht="15.75" customHeight="1">
      <c r="B837" s="123"/>
      <c r="G837" s="124"/>
      <c r="H837" s="124"/>
      <c r="P837" s="125"/>
      <c r="Q837" s="125"/>
      <c r="R837" s="125"/>
      <c r="S837" s="125"/>
    </row>
    <row r="838" spans="2:19" ht="15.75" customHeight="1">
      <c r="B838" s="123"/>
      <c r="G838" s="124"/>
      <c r="H838" s="124"/>
      <c r="P838" s="125"/>
      <c r="Q838" s="125"/>
      <c r="R838" s="125"/>
      <c r="S838" s="125"/>
    </row>
    <row r="839" spans="2:19" ht="15.75" customHeight="1">
      <c r="B839" s="123"/>
      <c r="G839" s="124"/>
      <c r="H839" s="124"/>
      <c r="P839" s="125"/>
      <c r="Q839" s="125"/>
      <c r="R839" s="125"/>
      <c r="S839" s="125"/>
    </row>
    <row r="840" spans="2:19" ht="15.75" customHeight="1">
      <c r="B840" s="123"/>
      <c r="G840" s="124"/>
      <c r="H840" s="124"/>
      <c r="P840" s="125"/>
      <c r="Q840" s="125"/>
      <c r="R840" s="125"/>
      <c r="S840" s="125"/>
    </row>
    <row r="841" spans="2:19" ht="15.75" customHeight="1">
      <c r="B841" s="123"/>
      <c r="G841" s="124"/>
      <c r="H841" s="124"/>
      <c r="P841" s="125"/>
      <c r="Q841" s="125"/>
      <c r="R841" s="125"/>
      <c r="S841" s="125"/>
    </row>
    <row r="842" spans="2:19" ht="15.75" customHeight="1">
      <c r="B842" s="123"/>
      <c r="G842" s="124"/>
      <c r="H842" s="124"/>
      <c r="P842" s="125"/>
      <c r="Q842" s="125"/>
      <c r="R842" s="125"/>
      <c r="S842" s="125"/>
    </row>
    <row r="843" spans="2:19" ht="15.75" customHeight="1">
      <c r="B843" s="123"/>
      <c r="G843" s="124"/>
      <c r="H843" s="124"/>
      <c r="P843" s="125"/>
      <c r="Q843" s="125"/>
      <c r="R843" s="125"/>
      <c r="S843" s="125"/>
    </row>
    <row r="844" spans="2:19" ht="15.75" customHeight="1">
      <c r="B844" s="123"/>
      <c r="G844" s="124"/>
      <c r="H844" s="124"/>
      <c r="P844" s="125"/>
      <c r="Q844" s="125"/>
      <c r="R844" s="125"/>
      <c r="S844" s="125"/>
    </row>
    <row r="845" spans="2:19" ht="15.75" customHeight="1">
      <c r="B845" s="123"/>
      <c r="G845" s="124"/>
      <c r="H845" s="124"/>
      <c r="P845" s="125"/>
      <c r="Q845" s="125"/>
      <c r="R845" s="125"/>
      <c r="S845" s="125"/>
    </row>
    <row r="846" spans="2:19" ht="15.75" customHeight="1">
      <c r="B846" s="123"/>
      <c r="G846" s="124"/>
      <c r="H846" s="124"/>
      <c r="P846" s="125"/>
      <c r="Q846" s="125"/>
      <c r="R846" s="125"/>
      <c r="S846" s="125"/>
    </row>
    <row r="847" spans="2:19" ht="15.75" customHeight="1">
      <c r="B847" s="123"/>
      <c r="G847" s="124"/>
      <c r="H847" s="124"/>
      <c r="P847" s="125"/>
      <c r="Q847" s="125"/>
      <c r="R847" s="125"/>
      <c r="S847" s="125"/>
    </row>
    <row r="848" spans="2:19" ht="15.75" customHeight="1">
      <c r="B848" s="123"/>
      <c r="G848" s="124"/>
      <c r="H848" s="124"/>
      <c r="P848" s="125"/>
      <c r="Q848" s="125"/>
      <c r="R848" s="125"/>
      <c r="S848" s="125"/>
    </row>
    <row r="849" spans="2:19" ht="15.75" customHeight="1">
      <c r="B849" s="123"/>
      <c r="G849" s="124"/>
      <c r="H849" s="124"/>
      <c r="P849" s="125"/>
      <c r="Q849" s="125"/>
      <c r="R849" s="125"/>
      <c r="S849" s="125"/>
    </row>
    <row r="850" spans="2:19" ht="15.75" customHeight="1">
      <c r="B850" s="123"/>
      <c r="G850" s="124"/>
      <c r="H850" s="124"/>
      <c r="P850" s="125"/>
      <c r="Q850" s="125"/>
      <c r="R850" s="125"/>
      <c r="S850" s="125"/>
    </row>
    <row r="851" spans="2:19" ht="15.75" customHeight="1">
      <c r="B851" s="123"/>
      <c r="G851" s="124"/>
      <c r="H851" s="124"/>
      <c r="P851" s="125"/>
      <c r="Q851" s="125"/>
      <c r="R851" s="125"/>
      <c r="S851" s="125"/>
    </row>
    <row r="852" spans="2:19" ht="15.75" customHeight="1">
      <c r="B852" s="123"/>
      <c r="G852" s="124"/>
      <c r="H852" s="124"/>
      <c r="P852" s="125"/>
      <c r="Q852" s="125"/>
      <c r="R852" s="125"/>
      <c r="S852" s="125"/>
    </row>
    <row r="853" spans="2:19" ht="15.75" customHeight="1">
      <c r="B853" s="123"/>
      <c r="G853" s="124"/>
      <c r="H853" s="124"/>
      <c r="P853" s="125"/>
      <c r="Q853" s="125"/>
      <c r="R853" s="125"/>
      <c r="S853" s="125"/>
    </row>
    <row r="854" spans="2:19" ht="15.75" customHeight="1">
      <c r="B854" s="123"/>
      <c r="G854" s="124"/>
      <c r="H854" s="124"/>
      <c r="P854" s="125"/>
      <c r="Q854" s="125"/>
      <c r="R854" s="125"/>
      <c r="S854" s="125"/>
    </row>
    <row r="855" spans="2:19" ht="15.75" customHeight="1">
      <c r="B855" s="123"/>
      <c r="G855" s="124"/>
      <c r="H855" s="124"/>
      <c r="P855" s="125"/>
      <c r="Q855" s="125"/>
      <c r="R855" s="125"/>
      <c r="S855" s="125"/>
    </row>
    <row r="856" spans="2:19" ht="15.75" customHeight="1">
      <c r="B856" s="123"/>
      <c r="G856" s="124"/>
      <c r="H856" s="124"/>
      <c r="P856" s="125"/>
      <c r="Q856" s="125"/>
      <c r="R856" s="125"/>
      <c r="S856" s="125"/>
    </row>
    <row r="857" spans="2:19" ht="15.75" customHeight="1">
      <c r="B857" s="123"/>
      <c r="G857" s="124"/>
      <c r="H857" s="124"/>
      <c r="P857" s="125"/>
      <c r="Q857" s="125"/>
      <c r="R857" s="125"/>
      <c r="S857" s="125"/>
    </row>
    <row r="858" spans="2:19" ht="15.75" customHeight="1">
      <c r="B858" s="123"/>
      <c r="G858" s="124"/>
      <c r="H858" s="124"/>
      <c r="P858" s="125"/>
      <c r="Q858" s="125"/>
      <c r="R858" s="125"/>
      <c r="S858" s="125"/>
    </row>
    <row r="859" spans="2:19" ht="15.75" customHeight="1">
      <c r="B859" s="123"/>
      <c r="G859" s="124"/>
      <c r="H859" s="124"/>
      <c r="P859" s="125"/>
      <c r="Q859" s="125"/>
      <c r="R859" s="125"/>
      <c r="S859" s="125"/>
    </row>
    <row r="860" spans="2:19" ht="15.75" customHeight="1">
      <c r="B860" s="123"/>
      <c r="G860" s="124"/>
      <c r="H860" s="124"/>
      <c r="P860" s="125"/>
      <c r="Q860" s="125"/>
      <c r="R860" s="125"/>
      <c r="S860" s="125"/>
    </row>
    <row r="861" spans="2:19" ht="15.75" customHeight="1">
      <c r="B861" s="123"/>
      <c r="G861" s="124"/>
      <c r="H861" s="124"/>
      <c r="P861" s="125"/>
      <c r="Q861" s="125"/>
      <c r="R861" s="125"/>
      <c r="S861" s="125"/>
    </row>
    <row r="862" spans="2:19" ht="15.75" customHeight="1">
      <c r="B862" s="123"/>
      <c r="G862" s="124"/>
      <c r="H862" s="124"/>
      <c r="P862" s="125"/>
      <c r="Q862" s="125"/>
      <c r="R862" s="125"/>
      <c r="S862" s="125"/>
    </row>
    <row r="863" spans="2:19" ht="15.75" customHeight="1">
      <c r="B863" s="123"/>
      <c r="G863" s="124"/>
      <c r="H863" s="124"/>
      <c r="P863" s="125"/>
      <c r="Q863" s="125"/>
      <c r="R863" s="125"/>
      <c r="S863" s="125"/>
    </row>
    <row r="864" spans="2:19" ht="15.75" customHeight="1">
      <c r="B864" s="123"/>
      <c r="G864" s="124"/>
      <c r="H864" s="124"/>
      <c r="P864" s="125"/>
      <c r="Q864" s="125"/>
      <c r="R864" s="125"/>
      <c r="S864" s="125"/>
    </row>
    <row r="865" spans="2:19" ht="15.75" customHeight="1">
      <c r="B865" s="123"/>
      <c r="G865" s="124"/>
      <c r="H865" s="124"/>
      <c r="P865" s="125"/>
      <c r="Q865" s="125"/>
      <c r="R865" s="125"/>
      <c r="S865" s="125"/>
    </row>
    <row r="866" spans="2:19" ht="15.75" customHeight="1">
      <c r="B866" s="123"/>
      <c r="G866" s="124"/>
      <c r="H866" s="124"/>
      <c r="P866" s="125"/>
      <c r="Q866" s="125"/>
      <c r="R866" s="125"/>
      <c r="S866" s="125"/>
    </row>
    <row r="867" spans="2:19" ht="15.75" customHeight="1">
      <c r="B867" s="123"/>
      <c r="G867" s="124"/>
      <c r="H867" s="124"/>
      <c r="P867" s="125"/>
      <c r="Q867" s="125"/>
      <c r="R867" s="125"/>
      <c r="S867" s="125"/>
    </row>
    <row r="868" spans="2:19" ht="15.75" customHeight="1">
      <c r="B868" s="123"/>
      <c r="G868" s="124"/>
      <c r="H868" s="124"/>
      <c r="P868" s="125"/>
      <c r="Q868" s="125"/>
      <c r="R868" s="125"/>
      <c r="S868" s="125"/>
    </row>
    <row r="869" spans="2:19" ht="15.75" customHeight="1">
      <c r="B869" s="123"/>
      <c r="G869" s="124"/>
      <c r="H869" s="124"/>
      <c r="P869" s="125"/>
      <c r="Q869" s="125"/>
      <c r="R869" s="125"/>
      <c r="S869" s="125"/>
    </row>
    <row r="870" spans="2:19" ht="15.75" customHeight="1">
      <c r="B870" s="123"/>
      <c r="G870" s="124"/>
      <c r="H870" s="124"/>
      <c r="P870" s="125"/>
      <c r="Q870" s="125"/>
      <c r="R870" s="125"/>
      <c r="S870" s="125"/>
    </row>
    <row r="871" spans="2:19" ht="15.75" customHeight="1">
      <c r="B871" s="123"/>
      <c r="G871" s="124"/>
      <c r="H871" s="124"/>
      <c r="P871" s="125"/>
      <c r="Q871" s="125"/>
      <c r="R871" s="125"/>
      <c r="S871" s="125"/>
    </row>
    <row r="872" spans="2:19" ht="15.75" customHeight="1">
      <c r="B872" s="123"/>
      <c r="G872" s="124"/>
      <c r="H872" s="124"/>
      <c r="P872" s="125"/>
      <c r="Q872" s="125"/>
      <c r="R872" s="125"/>
      <c r="S872" s="125"/>
    </row>
    <row r="873" spans="2:19" ht="15.75" customHeight="1">
      <c r="B873" s="123"/>
      <c r="G873" s="124"/>
      <c r="H873" s="124"/>
      <c r="P873" s="125"/>
      <c r="Q873" s="125"/>
      <c r="R873" s="125"/>
      <c r="S873" s="125"/>
    </row>
    <row r="874" spans="2:19" ht="15.75" customHeight="1">
      <c r="B874" s="123"/>
      <c r="G874" s="124"/>
      <c r="H874" s="124"/>
      <c r="P874" s="125"/>
      <c r="Q874" s="125"/>
      <c r="R874" s="125"/>
      <c r="S874" s="125"/>
    </row>
    <row r="875" spans="2:19" ht="15.75" customHeight="1">
      <c r="B875" s="123"/>
      <c r="G875" s="124"/>
      <c r="H875" s="124"/>
      <c r="P875" s="125"/>
      <c r="Q875" s="125"/>
      <c r="R875" s="125"/>
      <c r="S875" s="125"/>
    </row>
    <row r="876" spans="2:19" ht="15.75" customHeight="1">
      <c r="B876" s="123"/>
      <c r="G876" s="124"/>
      <c r="H876" s="124"/>
      <c r="P876" s="125"/>
      <c r="Q876" s="125"/>
      <c r="R876" s="125"/>
      <c r="S876" s="125"/>
    </row>
    <row r="877" spans="2:19" ht="15.75" customHeight="1">
      <c r="B877" s="123"/>
      <c r="G877" s="124"/>
      <c r="H877" s="124"/>
      <c r="P877" s="125"/>
      <c r="Q877" s="125"/>
      <c r="R877" s="125"/>
      <c r="S877" s="125"/>
    </row>
    <row r="878" spans="2:19" ht="15.75" customHeight="1">
      <c r="B878" s="123"/>
      <c r="G878" s="124"/>
      <c r="H878" s="124"/>
      <c r="P878" s="125"/>
      <c r="Q878" s="125"/>
      <c r="R878" s="125"/>
      <c r="S878" s="125"/>
    </row>
    <row r="879" spans="2:19" ht="15.75" customHeight="1">
      <c r="B879" s="123"/>
      <c r="G879" s="124"/>
      <c r="H879" s="124"/>
      <c r="P879" s="125"/>
      <c r="Q879" s="125"/>
      <c r="R879" s="125"/>
      <c r="S879" s="125"/>
    </row>
    <row r="880" spans="2:19" ht="15.75" customHeight="1">
      <c r="B880" s="123"/>
      <c r="G880" s="124"/>
      <c r="H880" s="124"/>
      <c r="P880" s="125"/>
      <c r="Q880" s="125"/>
      <c r="R880" s="125"/>
      <c r="S880" s="125"/>
    </row>
    <row r="881" spans="2:19" ht="15.75" customHeight="1">
      <c r="B881" s="123"/>
      <c r="G881" s="124"/>
      <c r="H881" s="124"/>
      <c r="P881" s="125"/>
      <c r="Q881" s="125"/>
      <c r="R881" s="125"/>
      <c r="S881" s="125"/>
    </row>
    <row r="882" spans="2:19" ht="15.75" customHeight="1">
      <c r="B882" s="123"/>
      <c r="G882" s="124"/>
      <c r="H882" s="124"/>
      <c r="P882" s="125"/>
      <c r="Q882" s="125"/>
      <c r="R882" s="125"/>
      <c r="S882" s="125"/>
    </row>
    <row r="883" spans="2:19" ht="15.75" customHeight="1">
      <c r="B883" s="123"/>
      <c r="G883" s="124"/>
      <c r="H883" s="124"/>
      <c r="P883" s="125"/>
      <c r="Q883" s="125"/>
      <c r="R883" s="125"/>
      <c r="S883" s="125"/>
    </row>
    <row r="884" spans="2:19" ht="15.75" customHeight="1">
      <c r="B884" s="123"/>
      <c r="G884" s="124"/>
      <c r="H884" s="124"/>
      <c r="P884" s="125"/>
      <c r="Q884" s="125"/>
      <c r="R884" s="125"/>
      <c r="S884" s="125"/>
    </row>
    <row r="885" spans="2:19" ht="15.75" customHeight="1">
      <c r="B885" s="123"/>
      <c r="G885" s="124"/>
      <c r="H885" s="124"/>
      <c r="P885" s="125"/>
      <c r="Q885" s="125"/>
      <c r="R885" s="125"/>
      <c r="S885" s="125"/>
    </row>
    <row r="886" spans="2:19" ht="15" customHeight="1">
      <c r="G886" s="124"/>
      <c r="H886" s="124"/>
    </row>
    <row r="887" spans="2:19" ht="15" customHeight="1">
      <c r="G887" s="124"/>
      <c r="H887" s="124"/>
    </row>
    <row r="888" spans="2:19" ht="15" customHeight="1">
      <c r="G888" s="124"/>
      <c r="H888" s="124"/>
    </row>
    <row r="889" spans="2:19" ht="15" customHeight="1">
      <c r="G889" s="124"/>
      <c r="H889" s="124"/>
    </row>
    <row r="890" spans="2:19" ht="15" customHeight="1">
      <c r="G890" s="124"/>
      <c r="H890" s="124"/>
    </row>
    <row r="891" spans="2:19" ht="15" customHeight="1">
      <c r="G891" s="124"/>
      <c r="H891" s="124"/>
    </row>
    <row r="892" spans="2:19" ht="15" customHeight="1">
      <c r="G892" s="124"/>
      <c r="H892" s="124"/>
    </row>
    <row r="893" spans="2:19" ht="15" customHeight="1">
      <c r="G893" s="124"/>
      <c r="H893" s="124"/>
    </row>
    <row r="894" spans="2:19" ht="15" customHeight="1">
      <c r="G894" s="124"/>
      <c r="H894" s="124"/>
    </row>
    <row r="895" spans="2:19" ht="15" customHeight="1">
      <c r="G895" s="124"/>
      <c r="H895" s="124"/>
    </row>
    <row r="896" spans="2:19" ht="15" customHeight="1">
      <c r="G896" s="124"/>
      <c r="H896" s="124"/>
    </row>
    <row r="897" spans="7:8" ht="15" customHeight="1">
      <c r="G897" s="124"/>
      <c r="H897" s="124"/>
    </row>
    <row r="898" spans="7:8" ht="15" customHeight="1">
      <c r="G898" s="124"/>
      <c r="H898" s="124"/>
    </row>
    <row r="899" spans="7:8" ht="15" customHeight="1">
      <c r="G899" s="124"/>
      <c r="H899" s="124"/>
    </row>
    <row r="900" spans="7:8" ht="15" customHeight="1">
      <c r="G900" s="124"/>
      <c r="H900" s="124"/>
    </row>
    <row r="901" spans="7:8" ht="15" customHeight="1">
      <c r="G901" s="124"/>
      <c r="H901" s="124"/>
    </row>
    <row r="902" spans="7:8" ht="15" customHeight="1">
      <c r="G902" s="124"/>
      <c r="H902" s="124"/>
    </row>
    <row r="903" spans="7:8" ht="15" customHeight="1">
      <c r="G903" s="124"/>
      <c r="H903" s="124"/>
    </row>
    <row r="904" spans="7:8" ht="15" customHeight="1">
      <c r="G904" s="124"/>
      <c r="H904" s="124"/>
    </row>
    <row r="905" spans="7:8" ht="15" customHeight="1">
      <c r="G905" s="124"/>
      <c r="H905" s="124"/>
    </row>
    <row r="906" spans="7:8" ht="15" customHeight="1">
      <c r="G906" s="124"/>
      <c r="H906" s="124"/>
    </row>
    <row r="907" spans="7:8" ht="15" customHeight="1">
      <c r="G907" s="124"/>
      <c r="H907" s="124"/>
    </row>
    <row r="908" spans="7:8" ht="15" customHeight="1">
      <c r="G908" s="124"/>
      <c r="H908" s="124"/>
    </row>
    <row r="909" spans="7:8" ht="15" customHeight="1">
      <c r="G909" s="124"/>
      <c r="H909" s="124"/>
    </row>
    <row r="910" spans="7:8" ht="15" customHeight="1">
      <c r="G910" s="124"/>
      <c r="H910" s="124"/>
    </row>
    <row r="911" spans="7:8" ht="15" customHeight="1">
      <c r="G911" s="124"/>
      <c r="H911" s="124"/>
    </row>
    <row r="912" spans="7:8" ht="15" customHeight="1">
      <c r="G912" s="124"/>
      <c r="H912" s="124"/>
    </row>
    <row r="913" spans="7:8" ht="15" customHeight="1">
      <c r="G913" s="124"/>
      <c r="H913" s="124"/>
    </row>
    <row r="914" spans="7:8" ht="15" customHeight="1">
      <c r="G914" s="124"/>
      <c r="H914" s="124"/>
    </row>
    <row r="915" spans="7:8" ht="15" customHeight="1">
      <c r="G915" s="124"/>
      <c r="H915" s="124"/>
    </row>
    <row r="916" spans="7:8" ht="15" customHeight="1">
      <c r="G916" s="124"/>
      <c r="H916" s="124"/>
    </row>
    <row r="917" spans="7:8" ht="15" customHeight="1">
      <c r="G917" s="124"/>
      <c r="H917" s="124"/>
    </row>
    <row r="918" spans="7:8" ht="15" customHeight="1">
      <c r="G918" s="124"/>
      <c r="H918" s="124"/>
    </row>
    <row r="919" spans="7:8" ht="15" customHeight="1">
      <c r="G919" s="124"/>
      <c r="H919" s="124"/>
    </row>
    <row r="920" spans="7:8" ht="15" customHeight="1">
      <c r="G920" s="124"/>
      <c r="H920" s="124"/>
    </row>
    <row r="921" spans="7:8" ht="15" customHeight="1">
      <c r="G921" s="124"/>
      <c r="H921" s="124"/>
    </row>
    <row r="922" spans="7:8" ht="15" customHeight="1">
      <c r="G922" s="124"/>
      <c r="H922" s="124"/>
    </row>
    <row r="923" spans="7:8" ht="15" customHeight="1">
      <c r="G923" s="124"/>
      <c r="H923" s="124"/>
    </row>
    <row r="924" spans="7:8" ht="15" customHeight="1">
      <c r="G924" s="124"/>
      <c r="H924" s="124"/>
    </row>
    <row r="925" spans="7:8" ht="15" customHeight="1">
      <c r="G925" s="124"/>
      <c r="H925" s="124"/>
    </row>
    <row r="926" spans="7:8" ht="15" customHeight="1">
      <c r="G926" s="124"/>
      <c r="H926" s="124"/>
    </row>
    <row r="927" spans="7:8" ht="15" customHeight="1">
      <c r="G927" s="124"/>
      <c r="H927" s="124"/>
    </row>
    <row r="928" spans="7:8" ht="15" customHeight="1">
      <c r="G928" s="124"/>
      <c r="H928" s="124"/>
    </row>
    <row r="929" spans="7:8" ht="15" customHeight="1">
      <c r="G929" s="124"/>
      <c r="H929" s="124"/>
    </row>
    <row r="930" spans="7:8" ht="15" customHeight="1">
      <c r="G930" s="124"/>
      <c r="H930" s="124"/>
    </row>
    <row r="931" spans="7:8" ht="15" customHeight="1">
      <c r="G931" s="124"/>
      <c r="H931" s="124"/>
    </row>
    <row r="932" spans="7:8" ht="15" customHeight="1">
      <c r="G932" s="124"/>
      <c r="H932" s="124"/>
    </row>
    <row r="933" spans="7:8" ht="15" customHeight="1">
      <c r="G933" s="124"/>
      <c r="H933" s="124"/>
    </row>
    <row r="934" spans="7:8" ht="15" customHeight="1">
      <c r="G934" s="124"/>
      <c r="H934" s="124"/>
    </row>
    <row r="935" spans="7:8" ht="15" customHeight="1">
      <c r="G935" s="124"/>
      <c r="H935" s="124"/>
    </row>
    <row r="936" spans="7:8" ht="15" customHeight="1">
      <c r="G936" s="124"/>
      <c r="H936" s="124"/>
    </row>
    <row r="937" spans="7:8" ht="15" customHeight="1">
      <c r="G937" s="124"/>
      <c r="H937" s="124"/>
    </row>
    <row r="938" spans="7:8" ht="15" customHeight="1">
      <c r="G938" s="124"/>
      <c r="H938" s="124"/>
    </row>
    <row r="939" spans="7:8" ht="15" customHeight="1">
      <c r="G939" s="124"/>
      <c r="H939" s="124"/>
    </row>
    <row r="940" spans="7:8" ht="15" customHeight="1">
      <c r="G940" s="124"/>
      <c r="H940" s="124"/>
    </row>
    <row r="941" spans="7:8" ht="15" customHeight="1">
      <c r="G941" s="124"/>
      <c r="H941" s="124"/>
    </row>
    <row r="942" spans="7:8" ht="15" customHeight="1">
      <c r="G942" s="124"/>
      <c r="H942" s="124"/>
    </row>
    <row r="943" spans="7:8" ht="15" customHeight="1">
      <c r="G943" s="124"/>
      <c r="H943" s="124"/>
    </row>
    <row r="944" spans="7:8" ht="15" customHeight="1">
      <c r="G944" s="124"/>
      <c r="H944" s="124"/>
    </row>
    <row r="945" spans="7:8" ht="15" customHeight="1">
      <c r="G945" s="124"/>
      <c r="H945" s="124"/>
    </row>
    <row r="946" spans="7:8" ht="15" customHeight="1">
      <c r="G946" s="124"/>
      <c r="H946" s="124"/>
    </row>
    <row r="947" spans="7:8" ht="15" customHeight="1">
      <c r="G947" s="124"/>
      <c r="H947" s="124"/>
    </row>
    <row r="948" spans="7:8" ht="15" customHeight="1">
      <c r="G948" s="124"/>
      <c r="H948" s="124"/>
    </row>
    <row r="949" spans="7:8" ht="15" customHeight="1">
      <c r="G949" s="124"/>
      <c r="H949" s="124"/>
    </row>
    <row r="950" spans="7:8" ht="15" customHeight="1">
      <c r="G950" s="124"/>
      <c r="H950" s="124"/>
    </row>
    <row r="951" spans="7:8" ht="15" customHeight="1">
      <c r="G951" s="124"/>
      <c r="H951" s="124"/>
    </row>
    <row r="952" spans="7:8" ht="15" customHeight="1">
      <c r="G952" s="124"/>
      <c r="H952" s="124"/>
    </row>
    <row r="953" spans="7:8" ht="15" customHeight="1">
      <c r="G953" s="124"/>
      <c r="H953" s="124"/>
    </row>
    <row r="954" spans="7:8" ht="15" customHeight="1">
      <c r="G954" s="124"/>
      <c r="H954" s="124"/>
    </row>
    <row r="955" spans="7:8" ht="15" customHeight="1">
      <c r="G955" s="124"/>
      <c r="H955" s="124"/>
    </row>
    <row r="956" spans="7:8" ht="15" customHeight="1">
      <c r="G956" s="124"/>
      <c r="H956" s="124"/>
    </row>
    <row r="957" spans="7:8" ht="15" customHeight="1">
      <c r="G957" s="124"/>
      <c r="H957" s="124"/>
    </row>
    <row r="958" spans="7:8" ht="15" customHeight="1">
      <c r="G958" s="124"/>
      <c r="H958" s="124"/>
    </row>
    <row r="959" spans="7:8" ht="15" customHeight="1">
      <c r="G959" s="124"/>
      <c r="H959" s="124"/>
    </row>
    <row r="960" spans="7:8" ht="15" customHeight="1">
      <c r="G960" s="124"/>
      <c r="H960" s="124"/>
    </row>
    <row r="961" spans="7:8" ht="15" customHeight="1">
      <c r="G961" s="124"/>
      <c r="H961" s="124"/>
    </row>
    <row r="962" spans="7:8" ht="15" customHeight="1">
      <c r="G962" s="124"/>
      <c r="H962" s="124"/>
    </row>
    <row r="963" spans="7:8" ht="15" customHeight="1">
      <c r="G963" s="124"/>
      <c r="H963" s="124"/>
    </row>
    <row r="964" spans="7:8" ht="15" customHeight="1">
      <c r="G964" s="124"/>
      <c r="H964" s="124"/>
    </row>
    <row r="965" spans="7:8" ht="15" customHeight="1">
      <c r="G965" s="124"/>
      <c r="H965" s="124"/>
    </row>
    <row r="966" spans="7:8" ht="15" customHeight="1">
      <c r="G966" s="124"/>
      <c r="H966" s="124"/>
    </row>
  </sheetData>
  <sheetProtection algorithmName="SHA-512" hashValue="+un48Byp3E8kOEjpVSZ1Wm7qCcjRz3Io2LMNRTGDdGazLAtjPg5Mu+GJsdzPVlNOK5cjIp50eTmOLuHwZw8rng==" saltValue="PA3KaqO1QgUQ7QUlH+3e5Q==" spinCount="100000" sheet="1" objects="1" scenarios="1" formatCells="0" formatColumns="0" formatRows="0"/>
  <mergeCells count="80">
    <mergeCell ref="A58:F58"/>
    <mergeCell ref="N58:Q58"/>
    <mergeCell ref="R58:U58"/>
    <mergeCell ref="V58:W58"/>
    <mergeCell ref="A59:F59"/>
    <mergeCell ref="N59:Q59"/>
    <mergeCell ref="R59:U59"/>
    <mergeCell ref="V59:W59"/>
    <mergeCell ref="A55:F55"/>
    <mergeCell ref="N55:Q57"/>
    <mergeCell ref="R55:S57"/>
    <mergeCell ref="T55:U57"/>
    <mergeCell ref="V55:W57"/>
    <mergeCell ref="A56:F56"/>
    <mergeCell ref="A57:F57"/>
    <mergeCell ref="A54:F54"/>
    <mergeCell ref="N54:Q54"/>
    <mergeCell ref="R54:S54"/>
    <mergeCell ref="T54:U54"/>
    <mergeCell ref="V54:W54"/>
    <mergeCell ref="A53:F53"/>
    <mergeCell ref="N53:Q53"/>
    <mergeCell ref="R53:S53"/>
    <mergeCell ref="T53:U53"/>
    <mergeCell ref="V53:W53"/>
    <mergeCell ref="A50:F50"/>
    <mergeCell ref="N50:Q52"/>
    <mergeCell ref="R50:S52"/>
    <mergeCell ref="T50:U52"/>
    <mergeCell ref="V50:W52"/>
    <mergeCell ref="A51:F51"/>
    <mergeCell ref="A52:F52"/>
    <mergeCell ref="A49:F49"/>
    <mergeCell ref="N49:Q49"/>
    <mergeCell ref="R49:S49"/>
    <mergeCell ref="T49:U49"/>
    <mergeCell ref="V49:W49"/>
    <mergeCell ref="A48:F48"/>
    <mergeCell ref="N48:Q48"/>
    <mergeCell ref="R48:S48"/>
    <mergeCell ref="T48:U48"/>
    <mergeCell ref="V48:W48"/>
    <mergeCell ref="D19:W19"/>
    <mergeCell ref="D32:W32"/>
    <mergeCell ref="D37:W37"/>
    <mergeCell ref="A47:F47"/>
    <mergeCell ref="G47:M47"/>
    <mergeCell ref="N47:Q47"/>
    <mergeCell ref="R47:S47"/>
    <mergeCell ref="T47:U47"/>
    <mergeCell ref="V47:W47"/>
    <mergeCell ref="R6:S6"/>
    <mergeCell ref="T6:U6"/>
    <mergeCell ref="V8:W8"/>
    <mergeCell ref="D9:M9"/>
    <mergeCell ref="A10:A18"/>
    <mergeCell ref="B10:B18"/>
    <mergeCell ref="C10:C18"/>
    <mergeCell ref="D10:M18"/>
    <mergeCell ref="K6:K7"/>
    <mergeCell ref="N6:N7"/>
    <mergeCell ref="O6:O7"/>
    <mergeCell ref="P6:P7"/>
    <mergeCell ref="Q6:Q7"/>
    <mergeCell ref="A2:V2"/>
    <mergeCell ref="A5:C5"/>
    <mergeCell ref="D5:D7"/>
    <mergeCell ref="E5:E7"/>
    <mergeCell ref="F5:F7"/>
    <mergeCell ref="G5:K5"/>
    <mergeCell ref="L5:L7"/>
    <mergeCell ref="M5:M7"/>
    <mergeCell ref="N5:U5"/>
    <mergeCell ref="V5:W7"/>
    <mergeCell ref="A6:A7"/>
    <mergeCell ref="B6:B7"/>
    <mergeCell ref="C6:C7"/>
    <mergeCell ref="G6:G7"/>
    <mergeCell ref="H6:I6"/>
    <mergeCell ref="J6:J7"/>
  </mergeCells>
  <conditionalFormatting sqref="M33:M36 M20:M31 M38:M46">
    <cfRule type="containsErrors" priority="20">
      <formula>ISERROR(M20)</formula>
    </cfRule>
  </conditionalFormatting>
  <conditionalFormatting sqref="M33:M36 M38:M46">
    <cfRule type="containsErrors" priority="19">
      <formula>ISERROR(M33)</formula>
    </cfRule>
  </conditionalFormatting>
  <conditionalFormatting sqref="S11">
    <cfRule type="containsErrors" dxfId="8" priority="21">
      <formula>ISERROR(R9)</formula>
    </cfRule>
  </conditionalFormatting>
  <conditionalFormatting sqref="M33:M36 M20:M31 M38:M46">
    <cfRule type="containsErrors" dxfId="7" priority="18">
      <formula>ISERROR(M20)</formula>
    </cfRule>
  </conditionalFormatting>
  <conditionalFormatting sqref="M33:M36 M20:M31 R20:U31 M38:M46">
    <cfRule type="containsErrors" dxfId="6" priority="14">
      <formula>ISERROR(M20)</formula>
    </cfRule>
  </conditionalFormatting>
  <conditionalFormatting sqref="R9:U18">
    <cfRule type="containsErrors" dxfId="5" priority="12">
      <formula>ISERROR(R9)</formula>
    </cfRule>
  </conditionalFormatting>
  <conditionalFormatting sqref="R33:U36">
    <cfRule type="containsErrors" dxfId="4" priority="10">
      <formula>ISERROR(R33)</formula>
    </cfRule>
  </conditionalFormatting>
  <conditionalFormatting sqref="R53:S53 R54:U54 R55:S57 R38:U46">
    <cfRule type="containsErrors" dxfId="3" priority="9">
      <formula>ISERROR(R38)</formula>
    </cfRule>
  </conditionalFormatting>
  <conditionalFormatting sqref="T38">
    <cfRule type="containsErrors" dxfId="2" priority="8">
      <formula>ISERROR(R38)</formula>
    </cfRule>
  </conditionalFormatting>
  <conditionalFormatting sqref="T48:U52 R48:S48 R50:S52">
    <cfRule type="containsErrors" dxfId="1" priority="7">
      <formula>ISERROR(R47)</formula>
    </cfRule>
  </conditionalFormatting>
  <conditionalFormatting sqref="R48:S48 R50:S52">
    <cfRule type="containsErrors" dxfId="0" priority="3" stopIfTrue="1">
      <formula>ISERROR(R48)</formula>
    </cfRule>
  </conditionalFormatting>
  <printOptions headings="1"/>
  <pageMargins left="0.23622047244094491" right="0.19685039370078741" top="0.15748031496062992" bottom="0.15748031496062992" header="0.31496062992125984" footer="0.31496062992125984"/>
  <pageSetup paperSize="9" scale="38" fitToHeight="0" orientation="landscape" useFirstPageNumber="1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УМФ_Форма 3</vt:lpstr>
      <vt:lpstr>УМФ_Форма 1_2024</vt:lpstr>
      <vt:lpstr>'УМФ_Форма 1_2024'!Заголовки_для_печати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Шампарова Дарья Вадимовна</dc:creator>
  <cp:lastModifiedBy>Шампарова Дарья Вадимовна</cp:lastModifiedBy>
  <cp:revision>46</cp:revision>
  <cp:lastPrinted>2025-05-30T06:33:01Z</cp:lastPrinted>
  <dcterms:created xsi:type="dcterms:W3CDTF">2006-09-28T05:33:49Z</dcterms:created>
  <dcterms:modified xsi:type="dcterms:W3CDTF">2025-05-30T06:37:48Z</dcterms:modified>
</cp:coreProperties>
</file>