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orksnew\Документы отделов УФ\Общая\1 Отчет по МП Упр.мун.фин\2023 год\"/>
    </mc:Choice>
  </mc:AlternateContent>
  <bookViews>
    <workbookView xWindow="0" yWindow="0" windowWidth="23040" windowHeight="8616" activeTab="1"/>
  </bookViews>
  <sheets>
    <sheet name="УМФ_Форма 3" sheetId="1" r:id="rId1"/>
    <sheet name="УМФ_Форма 1_2023" sheetId="2" r:id="rId2"/>
  </sheets>
  <definedNames>
    <definedName name="_xlnm._FilterDatabase" localSheetId="1" hidden="1">'УМФ_Форма 1_2023'!$A$5:$V$58</definedName>
    <definedName name="_xlnm.Print_Area" localSheetId="1">'УМФ_Форма 1_2023'!$A$1:$V$63</definedName>
  </definedNames>
  <calcPr calcId="162913"/>
</workbook>
</file>

<file path=xl/calcChain.xml><?xml version="1.0" encoding="utf-8"?>
<calcChain xmlns="http://schemas.openxmlformats.org/spreadsheetml/2006/main">
  <c r="L50" i="2" l="1"/>
  <c r="J50" i="2"/>
  <c r="J48" i="2" s="1"/>
  <c r="J47" i="2" s="1"/>
  <c r="I50" i="2"/>
  <c r="I48" i="2" s="1"/>
  <c r="I47" i="2" s="1"/>
  <c r="H50" i="2"/>
  <c r="G50" i="2"/>
  <c r="G48" i="2" s="1"/>
  <c r="G47" i="2" s="1"/>
  <c r="L48" i="2"/>
  <c r="H48" i="2"/>
  <c r="L47" i="2"/>
  <c r="H47" i="2"/>
  <c r="T45" i="2"/>
  <c r="K45" i="2"/>
  <c r="M45" i="2" s="1"/>
  <c r="T44" i="2"/>
  <c r="M44" i="2"/>
  <c r="K44" i="2"/>
  <c r="T43" i="2"/>
  <c r="K43" i="2"/>
  <c r="M43" i="2" s="1"/>
  <c r="T42" i="2"/>
  <c r="M42" i="2"/>
  <c r="K42" i="2"/>
  <c r="T41" i="2"/>
  <c r="K41" i="2"/>
  <c r="M41" i="2" s="1"/>
  <c r="T40" i="2"/>
  <c r="M40" i="2"/>
  <c r="K40" i="2"/>
  <c r="M39" i="2"/>
  <c r="K39" i="2"/>
  <c r="U37" i="2"/>
  <c r="K37" i="2"/>
  <c r="M37" i="2" s="1"/>
  <c r="U36" i="2"/>
  <c r="M36" i="2"/>
  <c r="K36" i="2"/>
  <c r="U35" i="2"/>
  <c r="K35" i="2"/>
  <c r="M35" i="2" s="1"/>
  <c r="K34" i="2"/>
  <c r="K50" i="2" s="1"/>
  <c r="K48" i="2" s="1"/>
  <c r="K47" i="2" s="1"/>
  <c r="M47" i="2" s="1"/>
  <c r="T32" i="2"/>
  <c r="M32" i="2"/>
  <c r="K32" i="2"/>
  <c r="T31" i="2"/>
  <c r="K31" i="2"/>
  <c r="M31" i="2" s="1"/>
  <c r="T30" i="2"/>
  <c r="M30" i="2"/>
  <c r="K30" i="2"/>
  <c r="T29" i="2"/>
  <c r="K29" i="2"/>
  <c r="M29" i="2" s="1"/>
  <c r="T28" i="2"/>
  <c r="M28" i="2"/>
  <c r="K28" i="2"/>
  <c r="T27" i="2"/>
  <c r="K27" i="2"/>
  <c r="M27" i="2" s="1"/>
  <c r="T26" i="2"/>
  <c r="M26" i="2"/>
  <c r="K26" i="2"/>
  <c r="T25" i="2"/>
  <c r="K25" i="2"/>
  <c r="M25" i="2" s="1"/>
  <c r="U24" i="2"/>
  <c r="M24" i="2"/>
  <c r="K24" i="2"/>
  <c r="T23" i="2"/>
  <c r="K23" i="2"/>
  <c r="M23" i="2" s="1"/>
  <c r="T22" i="2"/>
  <c r="M22" i="2"/>
  <c r="K22" i="2"/>
  <c r="T21" i="2"/>
  <c r="K21" i="2"/>
  <c r="M21" i="2" s="1"/>
  <c r="T20" i="2"/>
  <c r="T52" i="2" s="1"/>
  <c r="T54" i="2" s="1"/>
  <c r="M20" i="2"/>
  <c r="K20" i="2"/>
  <c r="S18" i="2"/>
  <c r="S17" i="2"/>
  <c r="R16" i="2"/>
  <c r="S15" i="2"/>
  <c r="S14" i="2"/>
  <c r="S13" i="2"/>
  <c r="R10" i="2"/>
  <c r="R9" i="2"/>
  <c r="R47" i="2" s="1"/>
  <c r="R49" i="2" s="1"/>
  <c r="R57" i="2" l="1"/>
  <c r="R58" i="2" s="1"/>
  <c r="M34" i="2"/>
</calcChain>
</file>

<file path=xl/sharedStrings.xml><?xml version="1.0" encoding="utf-8"?>
<sst xmlns="http://schemas.openxmlformats.org/spreadsheetml/2006/main" count="404" uniqueCount="184">
  <si>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</si>
  <si>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</si>
  <si>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</si>
  <si>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</si>
  <si>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</si>
  <si>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</si>
  <si>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</si>
  <si>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</si>
  <si>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>В целях приведения на соответствие решению Городской думы города Ижевска от 19.12.2019 № 835 "О бюджете муниципального образования "Город Ижевск" на 2020 год и на плановый период 2021 и 2022 годов"</t>
  </si>
  <si>
    <t>В целях приведения на соответствие решению Городской думы города Ижевска от 17.12.2020 №64 "О бюджете муниципального образования «Город Ижевск» на 2021 год и на плановый период 2022 и 2023 годов"</t>
  </si>
  <si>
    <t xml:space="preserve">С целью приведения на соответствие статье 160.2-1 Бюджетного кодекса РФ исключены  мероприятия «Осуществление внутреннего финансового аудита ГАБС в соответствии с утвержденным Порядком» и показатель «Удельный вес ГАБС, осуществляющих внутренний финансовый контроль и внутренний финансовый аудит в общем количестве ГАБС, на которых возложены функции по осуществлению внутреннего финансового контроля и внутреннего финансового аудита». </t>
  </si>
  <si>
    <t>С целью приведения на соответствие решению Городской думы города Ижевска от 16.12.2021 №208 "О бюджете муниципального образования "Город Ижевск" на 2022 год и на плановый период 2023 и 2024 годов"</t>
  </si>
  <si>
    <t>С целью приведения на соответствие решению Городской думы города Ижевска от 15.12.2022 №338 "О бюджете муниципального образования "Город Ижевск" на 2023 год и на плановый период 2024 и 2025 годов"</t>
  </si>
  <si>
    <t>С целью приведения на соответствие решению Городской думы города Ижевска от 14.12.2023 №503 "О бюджете муниципального образования "Город Ижевск" на 2024 год и на плановый период 2025 и 2026 годов"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</si>
  <si>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"Управление муниципальными финансами" за 2023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</si>
  <si>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</si>
  <si>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Times New Roman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</si>
  <si>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</si>
  <si>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</si>
  <si>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</si>
  <si>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</si>
  <si>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Times New Roman"/>
      </rPr>
      <t>4</t>
    </r>
    <r>
      <rPr>
        <sz val="12"/>
        <rFont val="Times New Roman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</si>
  <si>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</si>
  <si>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Times New Roman"/>
      </rPr>
      <t>8</t>
    </r>
  </si>
  <si>
    <t>МП</t>
  </si>
  <si>
    <t>Пп</t>
  </si>
  <si>
    <t>ОМ М</t>
  </si>
  <si>
    <r>
      <t>план</t>
    </r>
    <r>
      <rPr>
        <vertAlign val="superscript"/>
        <sz val="12"/>
        <rFont val="Times New Roman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</si>
  <si>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</si>
  <si>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</si>
  <si>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t>факт</t>
    </r>
    <r>
      <rPr>
        <vertAlign val="superscript"/>
        <sz val="12"/>
        <rFont val="Times New Roman"/>
      </rPr>
      <t>3</t>
    </r>
    <r>
      <rPr>
        <sz val="12"/>
        <rFont val="Times New Roman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</si>
  <si>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</si>
  <si>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</si>
  <si>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Times New Roman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</si>
  <si>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</si>
  <si>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Times New Roman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</si>
  <si>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Times New Roman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</si>
  <si>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</si>
  <si>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</si>
  <si>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</si>
  <si>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</si>
  <si>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Цель программы: повышение эффективности управления муниципальными финансами</t>
  </si>
  <si>
    <t>Рост значения комплексной оценки качества управления муниципальными финансами в соответствии с постановлением Правительства УР от 03.12.2012 №534 «Об осуществлении мониторинга и оценки качества управления муниципальными финансами муниципальных образований в Удмуртской Республике», не менее &lt;*&gt;</t>
  </si>
  <si>
    <t>баллы</t>
  </si>
  <si>
    <t>х</t>
  </si>
  <si>
    <t>Выполнено.
за 2021 год оценка составила 75,855 (II степень),
За 2022 год оценка составила 75,23 (II степень),"</t>
  </si>
  <si>
    <t>0</t>
  </si>
  <si>
    <t>00 00000</t>
  </si>
  <si>
    <t>Задача: совершенствование организации и осуществления бюджетного процесса, определение направлений и координация работы по повышению эффективности расходов бюджета</t>
  </si>
  <si>
    <t xml:space="preserve">1. Исполнение бюджета по доходам без учета безвозмездных поступлений к утвержденному уровню, не менее </t>
  </si>
  <si>
    <t>%</t>
  </si>
  <si>
    <t>Выполнено.
По итогам 2023 года собственные доходы исполнены в сумме 7 млрд. 366,5 млн рублей на 105,2% от годового плана (план - 7 млрд.3,8 млн рублей). Сверх плана поступило – 362,7 млн рублей</t>
  </si>
  <si>
    <t xml:space="preserve">2. Уменьшение объема дебиторской задолженности по неналоговым доходам бюджета к уровню прошлого года, не менее </t>
  </si>
  <si>
    <t>Выполнено. По итогам 2023 года значительно сократилась дебиторская задолженность по неналоговым платежам в части земельно-имущественного комплекса в бюджет города.
На 01.01.2023 задолженность составляла 485 млн рублей, а на 01.01.2024 – 413 млн рублей,уменьшилась на 72 млн рублей (в т.ч. от АО «Ижметмаш» – 66 млн рублей).</t>
  </si>
  <si>
    <t>3. Отношение дефицита бюджета к доходам бюджета, рассчитанное  в соответствии с требованиями БК РФ, не более</t>
  </si>
  <si>
    <t>Профицит</t>
  </si>
  <si>
    <t>Выполнено.
2023 год исполнен с профицитом в размере 415,0 млн руб. (увеличение остатков на счете бюджета в размере165 млн рублей и погашение кредитов в размере 250 млн рублей)</t>
  </si>
  <si>
    <t xml:space="preserve">4. Расходы бюджета на содержание работников органов местного самоуправления в расчете на одного жителя муниципального образования, не более </t>
  </si>
  <si>
    <t>Руб.</t>
  </si>
  <si>
    <t>Не выполнено.
Показатель рассчитан на количество жителей 619,683 тыс. человек (в соответствии с статистическими данными Министерства социальной политики и труда Удмуртской Республики за 2023 год</t>
  </si>
  <si>
    <t>5. Доля просроченной кредиторской задолженности по оплате труда (включая начисления на оплату труда) муниципальных учреждений в общем объеме расходов бюджета на оплату труда (включая начисления на оплату труда)</t>
  </si>
  <si>
    <t>Выполнено.
Бюджет муниципального образования "Город Ижевск" просроченной кредиторской задолженности по оплате труда не имеет</t>
  </si>
  <si>
    <t xml:space="preserve">6. Отношение объема просроченной кредиторской задолженности бюджета к расходам бюджета, не более </t>
  </si>
  <si>
    <t>Выполнено
Просроченная кредиторская задолженность на 01.01.2024: 3 052 тыс. рублей, расходы бюджета на 01.01.2024: 20 156 963,60 тыс. рублей </t>
  </si>
  <si>
    <t>7. Удельный вес начатых Управлением финансов контрольных мероприятий к общему количеству запланированных контрольных мероприятий</t>
  </si>
  <si>
    <t>Выполнено.
В текущем периоде количество проверок превысило число запланированных в связи с проведением внеплановых контрольных мероприятий</t>
  </si>
  <si>
    <t>8. Отношение объема муниципального долга к годовому объему доходов бюджета без учета  безвозмездных поступлений, не более</t>
  </si>
  <si>
    <t>Выполнено. По итогам 2023 года  мунициципалотный долг снижен на 250  млн рублей,</t>
  </si>
  <si>
    <t>9. Отношение расходов на обслуживание муниципального долга к объему расходов бюджета (за исключением  объема расходов, которые осуществляются за счет субвенций, предоставляемых из бюджета УР), не более</t>
  </si>
  <si>
    <t>Выполнено</t>
  </si>
  <si>
    <t>01 00000</t>
  </si>
  <si>
    <t>Основное мероприятие "Оптимизация бюджетного процесса"</t>
  </si>
  <si>
    <t>01 00001</t>
  </si>
  <si>
    <t>Совершенствование нормативно-правового и организационного обеспечения бюджетного процесса</t>
  </si>
  <si>
    <t>Управление финансов</t>
  </si>
  <si>
    <t>без финансирования</t>
  </si>
  <si>
    <t>Качественная и своевременная подготовка муниципальных правовых актов, в полном объеме регламентирующих организацию процедур бюджетного процесса. Обеспечение требованиям законодательства</t>
  </si>
  <si>
    <t>01 00002</t>
  </si>
  <si>
    <t>Составление проекта бюджета в программном формате</t>
  </si>
  <si>
    <t>Удельный вес расходов бюджета, формируемых в рамках муниципальных программ, в общем объеме расходов бюджета, не менее</t>
  </si>
  <si>
    <t>01 00003</t>
  </si>
  <si>
    <t>Участие в реализации региональных и федеральных целевых программах</t>
  </si>
  <si>
    <t>Структурные подразделения</t>
  </si>
  <si>
    <t>Процент освоения полученных из бюджета УР средств федерального бюджета, не менее</t>
  </si>
  <si>
    <t>01 00004</t>
  </si>
  <si>
    <t>Исполнение расходных обязательств в соответствии с решением о бюджете на очередной финансовый год и плановый период</t>
  </si>
  <si>
    <t>Обеспечение уровня исполнения расходов бюджета в отчетном финансовом году, не менее</t>
  </si>
  <si>
    <t>Не выполнено.
Причины:
- несвоевременное предоставление первичных документов подрядной организацией;
- необходимость внесения изменений в соглашения в связи с удорожанием стоимости строительных материалов и выявлением дополнительных работ</t>
  </si>
  <si>
    <t>01 00005</t>
  </si>
  <si>
    <t>Инвентаризация кредиторской задолженности не реже 1 раза в год с целью выявления и своевременного списания задолженности с истекшим сроком исковой давности</t>
  </si>
  <si>
    <t>Управление финансов, структурные подразделения</t>
  </si>
  <si>
    <t>Удельный вес просроченной кредиторской задолженности с истекшим сроком исковой давности в общем объеме кредиторской задолженности</t>
  </si>
  <si>
    <t>01 00006</t>
  </si>
  <si>
    <t>Обеспечение прозрачности (открытости) процесса формирования и исполнения бюджета. Разработка и публикация "Бюджета для граждан", публикация информации на едином портале бюджетной системы, на сайте www.izh.ru</t>
  </si>
  <si>
    <t>Рост значения итоговой оценки открытости деятельности по управлению муниципальными финансами (в соответствии с приказом Министерства финансов УР от 03.11.2015 N 242), не менее</t>
  </si>
  <si>
    <t>баллов</t>
  </si>
  <si>
    <t>01 00007</t>
  </si>
  <si>
    <t>Внедрение механизма инициативного бюджетирования на территории муниципального образования "Город Ижевск"</t>
  </si>
  <si>
    <t>Количество прошедших конкурсный отбор проектов развития общественной инфраструктуры в рамках инициативного бюджетирования из числа поданных заявок, не менее</t>
  </si>
  <si>
    <t>единиц</t>
  </si>
  <si>
    <t>Не выполнено.
В 2023 году для участия в конкурсном отборе проекта «Наша инициатива» было подано 33 заявки, победителями признаны 31 проект  </t>
  </si>
  <si>
    <t>01 00008</t>
  </si>
  <si>
    <t>Создание механизма, стимулирующего ГРБС к повышению уровня качества финансового менеджмента</t>
  </si>
  <si>
    <t>Управление финансов, ГРБС</t>
  </si>
  <si>
    <t>Достижение среднего уровня качества финансового менеджмента ГРБС, не менее &lt;*&gt;</t>
  </si>
  <si>
    <t>Выполнено.
За 2022 год уровень качества финансового менеджмента главных распорядителей бюджетных средств составил 83,82%</t>
  </si>
  <si>
    <t>01 00009</t>
  </si>
  <si>
    <t>Осуществление муниципальных закупок с применением информационных технологий (ЕИС, АИС (Электронный магазин))</t>
  </si>
  <si>
    <t>Доля закупок, размещенных с применением информационных технологий (ЕИС, АИС (Электронный магазин)) в общем объеме закупок, не менее</t>
  </si>
  <si>
    <t>01 00010</t>
  </si>
  <si>
    <t xml:space="preserve">Расширение охвата механизмом 
казначейского сопровождения расчетов по контрактам (договорам) за счет средств субсидий, предоставляемых на иные цели (абз. второй п. 1 ст. 78.1 БК РФ) 
</t>
  </si>
  <si>
    <t xml:space="preserve">Осуществление казначейского сопровождения средств, указанных в решении о бюджете муниципального образования "Город Ижевск", не менее
</t>
  </si>
  <si>
    <t>01 00011</t>
  </si>
  <si>
    <t>Осуществление контроля организации ведомственного контроля в сфере закупок структурными подразделениями, имеющими подведомственные муниципальные учреждения</t>
  </si>
  <si>
    <t>Своевременное и в полном объеме исполнение ГАБС планов контрольных мероприятий</t>
  </si>
  <si>
    <t>Не выполнено. Мероприятие исключено в соответствии с Постановлением Администрации города Ижевска от 26.03.2024 №505</t>
  </si>
  <si>
    <t>01 00012</t>
  </si>
  <si>
    <t>Совершенствование подхода к планированию контрольной деятельности с учетом риск-ориентированного подхода и выбора интенсивности контроля (формы, продолжительности, периодичности и направленности)</t>
  </si>
  <si>
    <t>Применение риск-ориентированных контрольных мероприятий в общем количестве запланированных контрольных мероприятий, не менее</t>
  </si>
  <si>
    <t>16</t>
  </si>
  <si>
    <t>01 00014</t>
  </si>
  <si>
    <t>Осуществление внутреннего финансового аудита ГАБС в соответствии с утвержденным Порядком</t>
  </si>
  <si>
    <t>Своевременное и в полном объеме исполнение планов контрольных мероприятий</t>
  </si>
  <si>
    <t>02 00000</t>
  </si>
  <si>
    <t>Основное мероприятие "Эффективное управление муниципальным долгом"</t>
  </si>
  <si>
    <t>02 60060</t>
  </si>
  <si>
    <t xml:space="preserve">Мероприятия по размещению, обслуживанию, выкупу, обмену и погашению муниципальных ценных бумаг
</t>
  </si>
  <si>
    <t>собственные средства бюджета муниципального образования "Город Ижевск"</t>
  </si>
  <si>
    <t xml:space="preserve">Сумма расходов по размещению, обслуживанию, выкупу, обмену и погашению муниципальных ценных бумаг, не более
</t>
  </si>
  <si>
    <t>тыс. руб.</t>
  </si>
  <si>
    <t>Не учитывается. В соответствии с ПАГ 1648 от 27.12.2013.</t>
  </si>
  <si>
    <t>02 60070</t>
  </si>
  <si>
    <t>Осуществление мероприятий, направленных на сдерживание расходов на обслуживание муниципального долга</t>
  </si>
  <si>
    <t>Размер процентных платежей по муниципальному долгу, не более</t>
  </si>
  <si>
    <t>02 00001</t>
  </si>
  <si>
    <t>Обеспечение минимально возможной процентной ставки по коммерческим заимствованиям</t>
  </si>
  <si>
    <t xml:space="preserve">Разница между средней ставкой по коммерческим заимствованиям и ключевой ставкой Центрального банка Российской Федерации, не более
</t>
  </si>
  <si>
    <t>Выполнено 
На 01.01.2024 средневзвешенная процентная ставка по коммерческим кредитам составила 12,08% годовых. Ключевая ставка ЦБ РФ на 01.01.2024 - 16% годовых.</t>
  </si>
  <si>
    <t>02 00002</t>
  </si>
  <si>
    <t>Управление муниципальным долгом, включающее своевременное погашение долговых обязательств по бюджетным и коммерческим кредитам, участие в реструктуризации и списании задолженности перед вышестоящим бюджетом</t>
  </si>
  <si>
    <t>Удельный вес просроченной задолженности по долговым обязательствам в общем объеме задолженности по долговым обязательствам</t>
  </si>
  <si>
    <t>Выполнено.
Просроченная задолженность по долговым обязательствам на конец года отсутствует</t>
  </si>
  <si>
    <t>03 00000</t>
  </si>
  <si>
    <t>Основное мероприятие "Создание условий для реализации муниципальной программы"</t>
  </si>
  <si>
    <t>03 60030</t>
  </si>
  <si>
    <t>Обеспечение текущей деятельности в сфере установленных функций (полномочий) Управления финансов</t>
  </si>
  <si>
    <t>Степень достижения плановых значений ожидаемых непосредственных результатов реализации мероприятий программы, не менее</t>
  </si>
  <si>
    <t>03 60033</t>
  </si>
  <si>
    <t>Обеспечение текущей деятельности в сфере установленных функций</t>
  </si>
  <si>
    <t>Своевременная выплата заработной платы сотрудникам, обеспечение их материально-технической базой</t>
  </si>
  <si>
    <t>03 60350</t>
  </si>
  <si>
    <t>Расходы на выплату единовременного поощрения в связи с выходом на пенсию за выслугу лет в соответствии с постановлением Администрации г. Ижевска от 16.07.2008 №534</t>
  </si>
  <si>
    <t>Своевременная выплата единовременного поощрения в связи с выходом на пенсию за выслугу лет в соответствии с постановлением Администрации города Ижевска от 16.07.2008 N 534</t>
  </si>
  <si>
    <t>03 60380</t>
  </si>
  <si>
    <t>Обеспечение функционирования и соответствия законодательству информационной системы управления муниципальными финансами</t>
  </si>
  <si>
    <t>Информационное обеспечение процессов планирования и исполнения бюджета, подготовки финансовой отчетности и иной аналитической информации</t>
  </si>
  <si>
    <t>03 60381</t>
  </si>
  <si>
    <t xml:space="preserve">Мероприятия по централизации процессов ведения бюджетного (бухгалтерского) учета и отчетности </t>
  </si>
  <si>
    <t>Выполнение Плана мероприятий по централизации процессов ведения бюджетного (бухгалтерского) учета и отчетности</t>
  </si>
  <si>
    <t>Не выполнено.
По состоянию на 01.01.2024 учет централизован в 308 учреждениях из 309 учреждений, что составляет 99,68% сети</t>
  </si>
  <si>
    <t>03 60400</t>
  </si>
  <si>
    <t xml:space="preserve">Формирование финансовой (бухгалтерской) отчетности муниципальных учреждений </t>
  </si>
  <si>
    <t>Своевременная сдача и достоверность финансовой (бухгалтерской) отчетности муниципальных учреждений</t>
  </si>
  <si>
    <t>03 00001</t>
  </si>
  <si>
    <t>Проведение контроля и анализ расходования энергетических ресурсов (административное здание по адресу: ул. Авангардная, 5а)</t>
  </si>
  <si>
    <t>Экономия энергетических ресурсов в отчетном году, к фактическому объему потребления энергетических ресурсов в предшествующем году, не менее</t>
  </si>
  <si>
    <t>Увеличение потребления связано с укомплектованием штата Управления финансов Администрации города Ижевска и подведомственного ему МКУ "ЦБУиО"</t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</si>
  <si>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</si>
  <si>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</si>
  <si>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</si>
  <si>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</si>
  <si>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</si>
  <si>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</si>
  <si>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</si>
  <si>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</si>
  <si>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</si>
  <si>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</si>
  <si>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</si>
  <si>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</si>
  <si>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</si>
  <si>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</si>
  <si>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</si>
  <si>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</si>
  <si>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Times New Roman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</si>
</sst>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"/>
    <numFmt numFmtId="166" formatCode="#,##0.000"/>
    <numFmt numFmtId="167" formatCode="#,##0.0"/>
  </numFmts>
  <fonts count="17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Times New Roman"/>
    </font>
    <font>
      <sz val="12"/>
      <color theme="1"/>
      <name val="Arial"/>
    </font>
    <font>
      <sz val="12"/>
      <color theme="1"/>
      <name val="Calibri"/>
    </font>
    <font>
      <sz val="12"/>
      <color theme="1"/>
      <name val="Times New Roman"/>
    </font>
    <font>
      <b/>
      <sz val="11"/>
      <name val="Times New Roman"/>
    </font>
    <font>
      <sz val="12"/>
      <name val="Times New Roman"/>
    </font>
    <font>
      <sz val="1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vertAlign val="superscript"/>
      <sz val="12"/>
      <name val="Times New Roman"/>
    </font>
    <font>
      <b/>
      <vertAlign val="superscript"/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4" fillId="0" borderId="0" applyFont="0" applyFill="0" applyBorder="0" applyProtection="0"/>
  </cellStyleXfs>
  <cellXfs count="165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5" fillId="0" borderId="0" xfId="9" applyFont="1"/>
    <xf numFmtId="0" fontId="7" fillId="0" borderId="1" xfId="9" applyFont="1" applyBorder="1" applyAlignment="1">
      <alignment vertical="top" wrapText="1"/>
    </xf>
    <xf numFmtId="14" fontId="7" fillId="0" borderId="1" xfId="9" applyNumberFormat="1" applyFont="1" applyBorder="1" applyAlignment="1">
      <alignment horizontal="center" vertical="top" wrapText="1"/>
    </xf>
    <xf numFmtId="0" fontId="7" fillId="0" borderId="1" xfId="9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vertical="top" wrapText="1"/>
      <protection locked="0"/>
    </xf>
    <xf numFmtId="14" fontId="7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vertical="top" wrapText="1"/>
      <protection locked="0"/>
    </xf>
    <xf numFmtId="14" fontId="7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0" xfId="9" applyFont="1" applyAlignment="1">
      <alignment vertical="top"/>
    </xf>
    <xf numFmtId="0" fontId="3" fillId="0" borderId="0" xfId="10" applyFont="1"/>
    <xf numFmtId="49" fontId="3" fillId="0" borderId="0" xfId="10" applyNumberFormat="1" applyFont="1"/>
    <xf numFmtId="0" fontId="3" fillId="0" borderId="0" xfId="10" applyFont="1" applyAlignment="1">
      <alignment wrapText="1"/>
    </xf>
    <xf numFmtId="49" fontId="7" fillId="0" borderId="0" xfId="10" applyNumberFormat="1" applyFont="1"/>
    <xf numFmtId="0" fontId="7" fillId="0" borderId="0" xfId="10" applyFont="1"/>
    <xf numFmtId="0" fontId="7" fillId="0" borderId="0" xfId="10" applyFont="1" applyAlignment="1">
      <alignment wrapText="1"/>
    </xf>
    <xf numFmtId="0" fontId="8" fillId="0" borderId="0" xfId="10" applyFont="1"/>
    <xf numFmtId="49" fontId="7" fillId="0" borderId="0" xfId="1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4" borderId="1" xfId="10" applyNumberFormat="1" applyFont="1" applyFill="1" applyBorder="1" applyAlignment="1">
      <alignment horizontal="center" vertical="center"/>
    </xf>
    <xf numFmtId="49" fontId="7" fillId="4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0" applyFont="1" applyFill="1" applyBorder="1" applyAlignment="1">
      <alignment vertical="top" wrapText="1"/>
    </xf>
    <xf numFmtId="0" fontId="7" fillId="4" borderId="1" xfId="10" applyFont="1" applyFill="1" applyBorder="1" applyAlignment="1">
      <alignment horizontal="center" vertical="center" wrapText="1"/>
    </xf>
    <xf numFmtId="4" fontId="7" fillId="4" borderId="1" xfId="10" applyNumberFormat="1" applyFont="1" applyFill="1" applyBorder="1" applyAlignment="1">
      <alignment horizontal="center" vertical="center" wrapText="1"/>
    </xf>
    <xf numFmtId="4" fontId="9" fillId="0" borderId="1" xfId="10" applyNumberFormat="1" applyFont="1" applyBorder="1" applyAlignment="1" applyProtection="1">
      <alignment horizontal="center" vertical="center" wrapText="1"/>
      <protection locked="0"/>
    </xf>
    <xf numFmtId="165" fontId="7" fillId="4" borderId="1" xfId="9" applyNumberFormat="1" applyFont="1" applyFill="1" applyBorder="1" applyAlignment="1">
      <alignment horizontal="center" vertical="center" wrapText="1"/>
    </xf>
    <xf numFmtId="165" fontId="7" fillId="4" borderId="1" xfId="10" applyNumberFormat="1" applyFont="1" applyFill="1" applyBorder="1" applyAlignment="1">
      <alignment horizontal="center" vertical="center" wrapText="1"/>
    </xf>
    <xf numFmtId="0" fontId="10" fillId="0" borderId="1" xfId="10" applyFont="1" applyBorder="1" applyAlignment="1" applyProtection="1">
      <alignment vertical="top" wrapText="1"/>
      <protection locked="0"/>
    </xf>
    <xf numFmtId="0" fontId="9" fillId="4" borderId="1" xfId="10" applyFont="1" applyFill="1" applyBorder="1" applyAlignment="1">
      <alignment horizontal="center" vertical="center" wrapText="1"/>
    </xf>
    <xf numFmtId="4" fontId="9" fillId="4" borderId="1" xfId="10" applyNumberFormat="1" applyFont="1" applyFill="1" applyBorder="1" applyAlignment="1">
      <alignment horizontal="center" vertical="center" wrapText="1"/>
    </xf>
    <xf numFmtId="165" fontId="9" fillId="4" borderId="1" xfId="10" applyNumberFormat="1" applyFont="1" applyFill="1" applyBorder="1" applyAlignment="1">
      <alignment horizontal="center" vertical="center"/>
    </xf>
    <xf numFmtId="0" fontId="9" fillId="5" borderId="1" xfId="10" applyFont="1" applyFill="1" applyBorder="1" applyAlignment="1" applyProtection="1">
      <alignment horizontal="left" vertical="top" wrapText="1"/>
      <protection locked="0"/>
    </xf>
    <xf numFmtId="0" fontId="9" fillId="0" borderId="1" xfId="10" applyFont="1" applyBorder="1" applyAlignment="1" applyProtection="1">
      <alignment horizontal="left" vertical="top" wrapText="1"/>
      <protection locked="0"/>
    </xf>
    <xf numFmtId="165" fontId="7" fillId="4" borderId="1" xfId="10" applyNumberFormat="1" applyFont="1" applyFill="1" applyBorder="1" applyAlignment="1">
      <alignment horizontal="center" vertical="center"/>
    </xf>
    <xf numFmtId="0" fontId="7" fillId="0" borderId="1" xfId="10" applyFont="1" applyBorder="1" applyAlignment="1" applyProtection="1">
      <alignment horizontal="left" vertical="top" wrapText="1"/>
      <protection locked="0"/>
    </xf>
    <xf numFmtId="49" fontId="7" fillId="0" borderId="1" xfId="10" applyNumberFormat="1" applyFont="1" applyBorder="1" applyAlignment="1">
      <alignment horizontal="center" vertical="center" wrapText="1"/>
    </xf>
    <xf numFmtId="49" fontId="7" fillId="0" borderId="1" xfId="10" applyNumberFormat="1" applyFont="1" applyBorder="1" applyAlignment="1" applyProtection="1">
      <alignment horizontal="center" vertical="center" wrapText="1"/>
      <protection locked="0"/>
    </xf>
    <xf numFmtId="0" fontId="7" fillId="0" borderId="1" xfId="10" applyFont="1" applyBorder="1" applyAlignment="1">
      <alignment horizontal="center" vertical="center"/>
    </xf>
    <xf numFmtId="49" fontId="7" fillId="6" borderId="1" xfId="10" applyNumberFormat="1" applyFont="1" applyFill="1" applyBorder="1" applyAlignment="1">
      <alignment horizontal="center" vertical="center" wrapText="1"/>
    </xf>
    <xf numFmtId="49" fontId="7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0" applyFont="1" applyFill="1" applyBorder="1" applyAlignment="1">
      <alignment vertical="top" wrapText="1"/>
    </xf>
    <xf numFmtId="0" fontId="7" fillId="6" borderId="1" xfId="10" applyFont="1" applyFill="1" applyBorder="1" applyAlignment="1">
      <alignment horizontal="center" vertical="center" wrapText="1"/>
    </xf>
    <xf numFmtId="4" fontId="7" fillId="6" borderId="1" xfId="10" applyNumberFormat="1" applyFont="1" applyFill="1" applyBorder="1" applyAlignment="1">
      <alignment horizontal="center" vertical="center" wrapText="1"/>
    </xf>
    <xf numFmtId="4" fontId="7" fillId="6" borderId="1" xfId="10" applyNumberFormat="1" applyFont="1" applyFill="1" applyBorder="1" applyAlignment="1">
      <alignment horizontal="center" vertical="center"/>
    </xf>
    <xf numFmtId="165" fontId="7" fillId="6" borderId="1" xfId="9" applyNumberFormat="1" applyFont="1" applyFill="1" applyBorder="1" applyAlignment="1">
      <alignment horizontal="center" vertical="center"/>
    </xf>
    <xf numFmtId="4" fontId="7" fillId="0" borderId="1" xfId="10" applyNumberFormat="1" applyFont="1" applyBorder="1" applyAlignment="1" applyProtection="1">
      <alignment horizontal="center" vertical="center"/>
      <protection locked="0"/>
    </xf>
    <xf numFmtId="165" fontId="7" fillId="6" borderId="1" xfId="10" applyNumberFormat="1" applyFont="1" applyFill="1" applyBorder="1" applyAlignment="1">
      <alignment horizontal="center" vertical="center"/>
    </xf>
    <xf numFmtId="165" fontId="7" fillId="6" borderId="1" xfId="10" applyNumberFormat="1" applyFont="1" applyFill="1" applyBorder="1" applyAlignment="1">
      <alignment horizontal="center" vertical="center" wrapText="1"/>
    </xf>
    <xf numFmtId="0" fontId="7" fillId="0" borderId="1" xfId="10" applyFont="1" applyBorder="1" applyAlignment="1" applyProtection="1">
      <alignment vertical="top" wrapText="1"/>
      <protection locked="0"/>
    </xf>
    <xf numFmtId="4" fontId="7" fillId="0" borderId="1" xfId="10" applyNumberFormat="1" applyFont="1" applyBorder="1" applyAlignment="1" applyProtection="1">
      <alignment horizontal="center" vertical="center" wrapText="1"/>
      <protection locked="0"/>
    </xf>
    <xf numFmtId="165" fontId="7" fillId="6" borderId="1" xfId="9" applyNumberFormat="1" applyFont="1" applyFill="1" applyBorder="1" applyAlignment="1">
      <alignment horizontal="center" vertical="center" wrapText="1"/>
    </xf>
    <xf numFmtId="0" fontId="7" fillId="6" borderId="1" xfId="10" applyFont="1" applyFill="1" applyBorder="1" applyAlignment="1">
      <alignment horizontal="left" vertical="top" wrapText="1"/>
    </xf>
    <xf numFmtId="2" fontId="9" fillId="0" borderId="1" xfId="10" applyNumberFormat="1" applyFont="1" applyBorder="1" applyAlignment="1" applyProtection="1">
      <alignment horizontal="center" vertical="center" wrapText="1"/>
      <protection locked="0"/>
    </xf>
    <xf numFmtId="166" fontId="7" fillId="6" borderId="1" xfId="10" applyNumberFormat="1" applyFont="1" applyFill="1" applyBorder="1" applyAlignment="1">
      <alignment horizontal="center" vertical="center"/>
    </xf>
    <xf numFmtId="0" fontId="9" fillId="6" borderId="1" xfId="10" applyFont="1" applyFill="1" applyBorder="1" applyAlignment="1">
      <alignment horizontal="left" vertical="center" wrapText="1"/>
    </xf>
    <xf numFmtId="0" fontId="9" fillId="6" borderId="1" xfId="10" applyFont="1" applyFill="1" applyBorder="1" applyAlignment="1">
      <alignment horizontal="center" vertical="center" wrapText="1"/>
    </xf>
    <xf numFmtId="2" fontId="9" fillId="6" borderId="1" xfId="10" applyNumberFormat="1" applyFont="1" applyFill="1" applyBorder="1" applyAlignment="1">
      <alignment horizontal="center" vertical="center" wrapText="1"/>
    </xf>
    <xf numFmtId="0" fontId="9" fillId="0" borderId="1" xfId="10" applyFont="1" applyBorder="1" applyAlignment="1" applyProtection="1">
      <alignment horizontal="left" vertical="center" wrapText="1"/>
      <protection locked="0"/>
    </xf>
    <xf numFmtId="4" fontId="11" fillId="0" borderId="1" xfId="10" applyNumberFormat="1" applyFont="1" applyBorder="1" applyAlignment="1" applyProtection="1">
      <alignment horizontal="center" vertical="center" wrapText="1"/>
      <protection locked="0"/>
    </xf>
    <xf numFmtId="4" fontId="9" fillId="6" borderId="1" xfId="10" applyNumberFormat="1" applyFont="1" applyFill="1" applyBorder="1" applyAlignment="1">
      <alignment horizontal="center" vertical="center" wrapText="1"/>
    </xf>
    <xf numFmtId="2" fontId="7" fillId="6" borderId="1" xfId="10" applyNumberFormat="1" applyFont="1" applyFill="1" applyBorder="1" applyAlignment="1">
      <alignment horizontal="center" vertical="center" wrapText="1"/>
    </xf>
    <xf numFmtId="2" fontId="7" fillId="0" borderId="1" xfId="10" applyNumberFormat="1" applyFont="1" applyBorder="1" applyAlignment="1" applyProtection="1">
      <alignment horizontal="center" vertical="center" wrapText="1"/>
      <protection locked="0"/>
    </xf>
    <xf numFmtId="0" fontId="7" fillId="6" borderId="1" xfId="10" applyFont="1" applyFill="1" applyBorder="1" applyAlignment="1" applyProtection="1">
      <alignment horizontal="left" vertical="top" wrapText="1"/>
      <protection locked="0"/>
    </xf>
    <xf numFmtId="2" fontId="7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0" applyFont="1" applyBorder="1"/>
    <xf numFmtId="4" fontId="12" fillId="8" borderId="1" xfId="10" applyNumberFormat="1" applyFont="1" applyFill="1" applyBorder="1" applyAlignment="1">
      <alignment horizontal="center" vertical="center" wrapText="1"/>
    </xf>
    <xf numFmtId="165" fontId="12" fillId="9" borderId="1" xfId="9" applyNumberFormat="1" applyFont="1" applyFill="1" applyBorder="1" applyAlignment="1">
      <alignment horizontal="center" vertical="center"/>
    </xf>
    <xf numFmtId="0" fontId="7" fillId="4" borderId="1" xfId="10" applyFont="1" applyFill="1" applyBorder="1" applyAlignment="1">
      <alignment horizontal="center" vertical="center"/>
    </xf>
    <xf numFmtId="4" fontId="7" fillId="0" borderId="1" xfId="10" applyNumberFormat="1" applyFont="1" applyBorder="1" applyAlignment="1">
      <alignment horizontal="center" vertical="center" wrapText="1"/>
    </xf>
    <xf numFmtId="2" fontId="7" fillId="0" borderId="1" xfId="10" applyNumberFormat="1" applyFont="1" applyBorder="1" applyAlignment="1">
      <alignment horizontal="center" vertical="center"/>
    </xf>
    <xf numFmtId="167" fontId="7" fillId="0" borderId="1" xfId="10" applyNumberFormat="1" applyFont="1" applyBorder="1" applyAlignment="1">
      <alignment horizontal="center" vertical="center"/>
    </xf>
    <xf numFmtId="0" fontId="7" fillId="6" borderId="1" xfId="10" applyFont="1" applyFill="1" applyBorder="1" applyAlignment="1">
      <alignment horizontal="center" vertical="center"/>
    </xf>
    <xf numFmtId="0" fontId="7" fillId="10" borderId="1" xfId="10" applyFont="1" applyFill="1" applyBorder="1" applyAlignment="1">
      <alignment horizontal="center" vertical="center"/>
    </xf>
    <xf numFmtId="4" fontId="7" fillId="0" borderId="1" xfId="10" applyNumberFormat="1" applyFont="1" applyBorder="1" applyAlignment="1">
      <alignment vertical="center" wrapText="1"/>
    </xf>
    <xf numFmtId="49" fontId="13" fillId="0" borderId="0" xfId="10" applyNumberFormat="1" applyFont="1" applyAlignment="1">
      <alignment horizontal="center" vertical="center"/>
    </xf>
    <xf numFmtId="0" fontId="13" fillId="0" borderId="0" xfId="10" applyFont="1"/>
    <xf numFmtId="0" fontId="13" fillId="0" borderId="0" xfId="10" applyFont="1" applyAlignment="1">
      <alignment horizontal="right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7" fillId="0" borderId="1" xfId="9" applyFont="1" applyBorder="1" applyAlignment="1">
      <alignment horizontal="left" vertical="top" wrapText="1"/>
    </xf>
    <xf numFmtId="0" fontId="7" fillId="0" borderId="1" xfId="9" applyFont="1" applyBorder="1" applyAlignment="1" applyProtection="1">
      <alignment horizontal="left" vertical="top" wrapText="1"/>
      <protection locked="0"/>
    </xf>
    <xf numFmtId="0" fontId="7" fillId="3" borderId="1" xfId="9" applyFont="1" applyFill="1" applyBorder="1" applyAlignment="1" applyProtection="1">
      <alignment horizontal="left" vertical="top" wrapText="1"/>
      <protection locked="0"/>
    </xf>
    <xf numFmtId="0" fontId="7" fillId="3" borderId="2" xfId="9" applyFont="1" applyFill="1" applyBorder="1" applyAlignment="1" applyProtection="1">
      <alignment horizontal="left" vertical="top" wrapText="1"/>
      <protection locked="0"/>
    </xf>
    <xf numFmtId="0" fontId="7" fillId="3" borderId="3" xfId="9" applyFont="1" applyFill="1" applyBorder="1" applyAlignment="1" applyProtection="1">
      <alignment horizontal="left" vertical="top" wrapText="1"/>
      <protection locked="0"/>
    </xf>
    <xf numFmtId="0" fontId="4" fillId="0" borderId="0" xfId="10" applyFont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/>
    <xf numFmtId="49" fontId="9" fillId="0" borderId="3" xfId="0" applyNumberFormat="1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/>
    <xf numFmtId="49" fontId="9" fillId="0" borderId="9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9" xfId="0" applyFont="1" applyBorder="1"/>
    <xf numFmtId="0" fontId="7" fillId="0" borderId="6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49" fontId="7" fillId="0" borderId="9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9" fillId="4" borderId="1" xfId="10" applyFont="1" applyFill="1" applyBorder="1" applyAlignment="1">
      <alignment vertical="center"/>
    </xf>
    <xf numFmtId="49" fontId="9" fillId="4" borderId="5" xfId="10" applyNumberFormat="1" applyFont="1" applyFill="1" applyBorder="1" applyAlignment="1">
      <alignment horizontal="center" vertical="top"/>
    </xf>
    <xf numFmtId="49" fontId="9" fillId="4" borderId="7" xfId="10" applyNumberFormat="1" applyFont="1" applyFill="1" applyBorder="1" applyAlignment="1">
      <alignment horizontal="center" vertical="top"/>
    </xf>
    <xf numFmtId="49" fontId="9" fillId="4" borderId="9" xfId="10" applyNumberFormat="1" applyFont="1" applyFill="1" applyBorder="1" applyAlignment="1">
      <alignment horizontal="center" vertical="top"/>
    </xf>
    <xf numFmtId="49" fontId="9" fillId="4" borderId="5" xfId="10" applyNumberFormat="1" applyFont="1" applyFill="1" applyBorder="1" applyAlignment="1" applyProtection="1">
      <alignment horizontal="center" vertical="top"/>
      <protection locked="0"/>
    </xf>
    <xf numFmtId="49" fontId="9" fillId="4" borderId="7" xfId="10" applyNumberFormat="1" applyFont="1" applyFill="1" applyBorder="1" applyAlignment="1" applyProtection="1">
      <alignment horizontal="center" vertical="top"/>
      <protection locked="0"/>
    </xf>
    <xf numFmtId="49" fontId="9" fillId="4" borderId="9" xfId="10" applyNumberFormat="1" applyFont="1" applyFill="1" applyBorder="1" applyAlignment="1" applyProtection="1">
      <alignment horizontal="center" vertical="top"/>
      <protection locked="0"/>
    </xf>
    <xf numFmtId="0" fontId="9" fillId="4" borderId="1" xfId="10" applyFont="1" applyFill="1" applyBorder="1" applyAlignment="1">
      <alignment horizontal="left" vertical="top" wrapText="1"/>
    </xf>
    <xf numFmtId="0" fontId="7" fillId="0" borderId="1" xfId="10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wrapText="1"/>
    </xf>
    <xf numFmtId="0" fontId="12" fillId="0" borderId="1" xfId="10" applyFont="1" applyBorder="1" applyAlignment="1">
      <alignment vertical="center" wrapText="1"/>
    </xf>
    <xf numFmtId="0" fontId="9" fillId="0" borderId="1" xfId="10" applyFont="1" applyBorder="1"/>
    <xf numFmtId="0" fontId="7" fillId="0" borderId="1" xfId="10" applyFont="1" applyBorder="1" applyAlignment="1">
      <alignment horizontal="center"/>
    </xf>
    <xf numFmtId="0" fontId="7" fillId="7" borderId="1" xfId="10" applyFont="1" applyFill="1" applyBorder="1" applyAlignment="1">
      <alignment vertical="center" wrapText="1"/>
    </xf>
    <xf numFmtId="0" fontId="9" fillId="7" borderId="1" xfId="10" applyFont="1" applyFill="1" applyBorder="1"/>
    <xf numFmtId="0" fontId="9" fillId="4" borderId="1" xfId="10" applyFont="1" applyFill="1" applyBorder="1"/>
    <xf numFmtId="165" fontId="7" fillId="4" borderId="1" xfId="10" applyNumberFormat="1" applyFont="1" applyFill="1" applyBorder="1" applyAlignment="1">
      <alignment horizontal="center" vertical="center"/>
    </xf>
    <xf numFmtId="165" fontId="9" fillId="4" borderId="1" xfId="10" applyNumberFormat="1" applyFont="1" applyFill="1" applyBorder="1"/>
    <xf numFmtId="0" fontId="7" fillId="0" borderId="1" xfId="10" applyFont="1" applyBorder="1" applyAlignment="1">
      <alignment vertical="center" wrapText="1"/>
    </xf>
    <xf numFmtId="1" fontId="7" fillId="4" borderId="1" xfId="10" applyNumberFormat="1" applyFont="1" applyFill="1" applyBorder="1" applyAlignment="1">
      <alignment horizontal="center" vertical="center"/>
    </xf>
    <xf numFmtId="0" fontId="12" fillId="4" borderId="1" xfId="10" applyFont="1" applyFill="1" applyBorder="1" applyAlignment="1">
      <alignment horizontal="left" vertical="top" wrapText="1"/>
    </xf>
    <xf numFmtId="165" fontId="12" fillId="4" borderId="6" xfId="10" applyNumberFormat="1" applyFont="1" applyFill="1" applyBorder="1" applyAlignment="1">
      <alignment horizontal="center" vertical="center"/>
    </xf>
    <xf numFmtId="165" fontId="12" fillId="4" borderId="11" xfId="10" applyNumberFormat="1" applyFont="1" applyFill="1" applyBorder="1" applyAlignment="1">
      <alignment horizontal="center" vertical="center"/>
    </xf>
    <xf numFmtId="165" fontId="12" fillId="4" borderId="8" xfId="10" applyNumberFormat="1" applyFont="1" applyFill="1" applyBorder="1" applyAlignment="1">
      <alignment horizontal="center" vertical="center"/>
    </xf>
    <xf numFmtId="165" fontId="12" fillId="4" borderId="12" xfId="10" applyNumberFormat="1" applyFont="1" applyFill="1" applyBorder="1" applyAlignment="1">
      <alignment horizontal="center" vertical="center"/>
    </xf>
    <xf numFmtId="165" fontId="12" fillId="4" borderId="10" xfId="10" applyNumberFormat="1" applyFont="1" applyFill="1" applyBorder="1" applyAlignment="1">
      <alignment horizontal="center" vertical="center"/>
    </xf>
    <xf numFmtId="165" fontId="12" fillId="4" borderId="13" xfId="10" applyNumberFormat="1" applyFont="1" applyFill="1" applyBorder="1" applyAlignment="1">
      <alignment horizontal="center" vertical="center"/>
    </xf>
    <xf numFmtId="0" fontId="7" fillId="4" borderId="1" xfId="10" applyFont="1" applyFill="1" applyBorder="1" applyAlignment="1">
      <alignment horizontal="center" vertical="center"/>
    </xf>
    <xf numFmtId="0" fontId="7" fillId="0" borderId="1" xfId="10" applyFont="1" applyBorder="1" applyAlignment="1">
      <alignment horizontal="left" vertical="center" wrapText="1"/>
    </xf>
    <xf numFmtId="0" fontId="7" fillId="6" borderId="1" xfId="10" applyFont="1" applyFill="1" applyBorder="1" applyAlignment="1">
      <alignment horizontal="left" vertical="top" wrapText="1"/>
    </xf>
    <xf numFmtId="165" fontId="7" fillId="6" borderId="1" xfId="10" applyNumberFormat="1" applyFont="1" applyFill="1" applyBorder="1" applyAlignment="1">
      <alignment horizontal="center" vertical="center"/>
    </xf>
    <xf numFmtId="1" fontId="7" fillId="6" borderId="1" xfId="10" applyNumberFormat="1" applyFont="1" applyFill="1" applyBorder="1" applyAlignment="1">
      <alignment horizontal="center" vertical="center"/>
    </xf>
    <xf numFmtId="0" fontId="4" fillId="6" borderId="1" xfId="10" applyFont="1" applyFill="1" applyBorder="1" applyAlignment="1">
      <alignment horizontal="left" vertical="center" wrapText="1"/>
    </xf>
    <xf numFmtId="165" fontId="9" fillId="6" borderId="1" xfId="10" applyNumberFormat="1" applyFont="1" applyFill="1" applyBorder="1" applyAlignment="1">
      <alignment horizontal="center" vertical="center"/>
    </xf>
    <xf numFmtId="165" fontId="12" fillId="6" borderId="6" xfId="10" applyNumberFormat="1" applyFont="1" applyFill="1" applyBorder="1" applyAlignment="1">
      <alignment horizontal="center" vertical="center"/>
    </xf>
    <xf numFmtId="165" fontId="12" fillId="6" borderId="11" xfId="10" applyNumberFormat="1" applyFont="1" applyFill="1" applyBorder="1" applyAlignment="1">
      <alignment horizontal="center" vertical="center"/>
    </xf>
    <xf numFmtId="165" fontId="12" fillId="6" borderId="8" xfId="10" applyNumberFormat="1" applyFont="1" applyFill="1" applyBorder="1" applyAlignment="1">
      <alignment horizontal="center" vertical="center"/>
    </xf>
    <xf numFmtId="165" fontId="12" fillId="6" borderId="12" xfId="10" applyNumberFormat="1" applyFont="1" applyFill="1" applyBorder="1" applyAlignment="1">
      <alignment horizontal="center" vertical="center"/>
    </xf>
    <xf numFmtId="165" fontId="12" fillId="6" borderId="10" xfId="10" applyNumberFormat="1" applyFont="1" applyFill="1" applyBorder="1" applyAlignment="1">
      <alignment horizontal="center" vertical="center"/>
    </xf>
    <xf numFmtId="165" fontId="12" fillId="6" borderId="13" xfId="10" applyNumberFormat="1" applyFont="1" applyFill="1" applyBorder="1" applyAlignment="1">
      <alignment horizontal="center" vertical="center"/>
    </xf>
    <xf numFmtId="0" fontId="7" fillId="6" borderId="1" xfId="10" applyFont="1" applyFill="1" applyBorder="1" applyAlignment="1">
      <alignment horizontal="center" vertical="center"/>
    </xf>
    <xf numFmtId="0" fontId="7" fillId="0" borderId="1" xfId="10" applyFont="1" applyBorder="1" applyAlignment="1">
      <alignment horizontal="center" vertical="center" wrapText="1"/>
    </xf>
    <xf numFmtId="0" fontId="12" fillId="10" borderId="1" xfId="10" applyFont="1" applyFill="1" applyBorder="1" applyAlignment="1">
      <alignment horizontal="left" vertical="center" wrapText="1"/>
    </xf>
    <xf numFmtId="0" fontId="4" fillId="10" borderId="1" xfId="10" applyFont="1" applyFill="1" applyBorder="1"/>
    <xf numFmtId="165" fontId="12" fillId="10" borderId="1" xfId="10" applyNumberFormat="1" applyFont="1" applyFill="1" applyBorder="1" applyAlignment="1">
      <alignment horizontal="center" vertical="center"/>
    </xf>
    <xf numFmtId="165" fontId="9" fillId="10" borderId="1" xfId="10" applyNumberFormat="1" applyFont="1" applyFill="1" applyBorder="1"/>
    <xf numFmtId="2" fontId="12" fillId="11" borderId="1" xfId="11" applyNumberFormat="1" applyFont="1" applyFill="1" applyBorder="1" applyAlignment="1">
      <alignment horizontal="center" vertical="center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10">
    <dxf>
      <font>
        <color theme="6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"/>
  <sheetViews>
    <sheetView zoomScale="85" workbookViewId="0">
      <pane ySplit="4" topLeftCell="A5" activePane="bottomLeft" state="frozen"/>
      <selection activeCell="M8" sqref="M8"/>
      <selection pane="bottomLeft"/>
    </sheetView>
  </sheetViews>
  <sheetFormatPr defaultColWidth="9.109375" defaultRowHeight="13.8" x14ac:dyDescent="0.25"/>
  <cols>
    <col min="1" max="1" width="9.109375" style="1"/>
    <col min="2" max="2" width="19.5546875" style="1" customWidth="1"/>
    <col min="3" max="3" width="14.5546875" style="1" customWidth="1"/>
    <col min="4" max="4" width="14.6640625" style="1" customWidth="1"/>
    <col min="5" max="5" width="30.109375" style="1" customWidth="1"/>
    <col min="6" max="6" width="33.6640625" style="1" customWidth="1"/>
    <col min="7" max="16384" width="9.109375" style="1"/>
  </cols>
  <sheetData>
    <row r="1" spans="1:8" ht="33" customHeight="1" x14ac:dyDescent="0.25">
      <c r="A1" s="87" t="s">
        <v>0</v>
      </c>
      <c r="B1" s="87"/>
      <c r="C1" s="87"/>
      <c r="D1" s="87"/>
      <c r="E1" s="87"/>
      <c r="F1" s="87"/>
      <c r="G1" s="2"/>
      <c r="H1" s="2"/>
    </row>
    <row r="2" spans="1:8" ht="15.6" x14ac:dyDescent="0.3">
      <c r="A2" s="3"/>
      <c r="B2" s="88"/>
      <c r="C2" s="88"/>
      <c r="D2" s="3"/>
      <c r="E2" s="3"/>
      <c r="F2" s="3"/>
      <c r="G2" s="2"/>
      <c r="H2" s="2"/>
    </row>
    <row r="3" spans="1:8" ht="1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89" t="s">
        <v>5</v>
      </c>
      <c r="F3" s="89"/>
      <c r="G3" s="5"/>
      <c r="H3" s="5"/>
    </row>
    <row r="4" spans="1:8" ht="15.6" x14ac:dyDescent="0.25">
      <c r="A4" s="4">
        <v>1</v>
      </c>
      <c r="B4" s="4">
        <v>2</v>
      </c>
      <c r="C4" s="4">
        <v>3</v>
      </c>
      <c r="D4" s="4">
        <v>4</v>
      </c>
      <c r="E4" s="89">
        <v>5</v>
      </c>
      <c r="F4" s="89"/>
      <c r="G4" s="5"/>
      <c r="H4" s="5"/>
    </row>
    <row r="5" spans="1:8" ht="54.75" customHeight="1" x14ac:dyDescent="0.25">
      <c r="A5" s="4">
        <v>1</v>
      </c>
      <c r="B5" s="6" t="s">
        <v>6</v>
      </c>
      <c r="C5" s="7">
        <v>43747</v>
      </c>
      <c r="D5" s="4">
        <v>2009</v>
      </c>
      <c r="E5" s="90" t="s">
        <v>7</v>
      </c>
      <c r="F5" s="90"/>
      <c r="G5" s="5"/>
      <c r="H5" s="5"/>
    </row>
    <row r="6" spans="1:8" ht="69.75" customHeight="1" x14ac:dyDescent="0.25">
      <c r="A6" s="4">
        <v>2</v>
      </c>
      <c r="B6" s="6" t="s">
        <v>6</v>
      </c>
      <c r="C6" s="7">
        <v>43920</v>
      </c>
      <c r="D6" s="4">
        <v>478</v>
      </c>
      <c r="E6" s="90" t="s">
        <v>8</v>
      </c>
      <c r="F6" s="90"/>
      <c r="G6" s="5"/>
      <c r="H6" s="5"/>
    </row>
    <row r="7" spans="1:8" ht="72" customHeight="1" x14ac:dyDescent="0.25">
      <c r="A7" s="4">
        <v>3</v>
      </c>
      <c r="B7" s="6" t="s">
        <v>6</v>
      </c>
      <c r="C7" s="7">
        <v>44286</v>
      </c>
      <c r="D7" s="4">
        <v>476</v>
      </c>
      <c r="E7" s="90" t="s">
        <v>9</v>
      </c>
      <c r="F7" s="90"/>
      <c r="G7" s="5"/>
      <c r="H7" s="5"/>
    </row>
    <row r="8" spans="1:8" ht="149.25" customHeight="1" x14ac:dyDescent="0.25">
      <c r="A8" s="4">
        <v>4</v>
      </c>
      <c r="B8" s="6" t="s">
        <v>6</v>
      </c>
      <c r="C8" s="7">
        <v>44469</v>
      </c>
      <c r="D8" s="4">
        <v>1665</v>
      </c>
      <c r="E8" s="90" t="s">
        <v>10</v>
      </c>
      <c r="F8" s="90"/>
      <c r="G8" s="5"/>
      <c r="H8" s="5"/>
    </row>
    <row r="9" spans="1:8" ht="67.5" customHeight="1" x14ac:dyDescent="0.25">
      <c r="A9" s="4">
        <v>5</v>
      </c>
      <c r="B9" s="6" t="s">
        <v>6</v>
      </c>
      <c r="C9" s="7">
        <v>44651</v>
      </c>
      <c r="D9" s="4">
        <v>595</v>
      </c>
      <c r="E9" s="91" t="s">
        <v>11</v>
      </c>
      <c r="F9" s="91"/>
      <c r="G9" s="5"/>
      <c r="H9" s="5"/>
    </row>
    <row r="10" spans="1:8" ht="63" customHeight="1" x14ac:dyDescent="0.25">
      <c r="A10" s="8">
        <v>6</v>
      </c>
      <c r="B10" s="9" t="s">
        <v>6</v>
      </c>
      <c r="C10" s="10">
        <v>45015</v>
      </c>
      <c r="D10" s="8">
        <v>438</v>
      </c>
      <c r="E10" s="92" t="s">
        <v>12</v>
      </c>
      <c r="F10" s="92"/>
      <c r="G10" s="5"/>
      <c r="H10" s="5"/>
    </row>
    <row r="11" spans="1:8" ht="65.400000000000006" customHeight="1" x14ac:dyDescent="0.25">
      <c r="A11" s="11">
        <v>7</v>
      </c>
      <c r="B11" s="12" t="s">
        <v>6</v>
      </c>
      <c r="C11" s="13">
        <v>45377</v>
      </c>
      <c r="D11" s="11">
        <v>505</v>
      </c>
      <c r="E11" s="93" t="s">
        <v>13</v>
      </c>
      <c r="F11" s="94"/>
      <c r="G11" s="5"/>
      <c r="H11" s="5"/>
    </row>
    <row r="12" spans="1:8" ht="15.6" x14ac:dyDescent="0.25">
      <c r="A12" s="14"/>
      <c r="B12" s="14"/>
      <c r="C12" s="14"/>
      <c r="D12" s="14"/>
      <c r="E12" s="14"/>
      <c r="F12" s="14"/>
      <c r="G12" s="14"/>
      <c r="H12" s="14"/>
    </row>
  </sheetData>
  <sheetProtection formatColumns="0" formatRows="0"/>
  <mergeCells count="11">
    <mergeCell ref="E11:F11"/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884"/>
  <sheetViews>
    <sheetView tabSelected="1" topLeftCell="J47" zoomScale="55" workbookViewId="0">
      <selection activeCell="Q9" sqref="Q9"/>
    </sheetView>
  </sheetViews>
  <sheetFormatPr defaultColWidth="14.44140625" defaultRowHeight="15" customHeight="1" x14ac:dyDescent="0.25"/>
  <cols>
    <col min="1" max="1" width="8.6640625" style="16" customWidth="1"/>
    <col min="2" max="2" width="9.109375" style="16" customWidth="1"/>
    <col min="3" max="3" width="10.5546875" style="16" customWidth="1"/>
    <col min="4" max="4" width="17.44140625" style="15" customWidth="1"/>
    <col min="5" max="5" width="15.5546875" style="15" customWidth="1"/>
    <col min="6" max="6" width="11.5546875" style="17" customWidth="1"/>
    <col min="7" max="10" width="18.44140625" style="15" customWidth="1"/>
    <col min="11" max="12" width="14.109375" style="15" customWidth="1"/>
    <col min="13" max="13" width="13.88671875" style="15" customWidth="1"/>
    <col min="14" max="14" width="24.6640625" style="15" customWidth="1"/>
    <col min="15" max="15" width="13.33203125" style="15" customWidth="1"/>
    <col min="16" max="16" width="16.109375" style="15" customWidth="1"/>
    <col min="17" max="17" width="12.44140625" style="15" customWidth="1"/>
    <col min="18" max="19" width="13.44140625" style="15" customWidth="1"/>
    <col min="20" max="20" width="12.88671875" style="15" customWidth="1"/>
    <col min="21" max="21" width="12.44140625" style="15" customWidth="1"/>
    <col min="22" max="22" width="46.44140625" style="15" customWidth="1"/>
    <col min="23" max="27" width="8.6640625" style="15" customWidth="1"/>
    <col min="28" max="16384" width="14.44140625" style="15"/>
  </cols>
  <sheetData>
    <row r="1" spans="1:24" ht="15" customHeight="1" x14ac:dyDescent="0.3">
      <c r="A1" s="18"/>
      <c r="B1" s="18"/>
      <c r="C1" s="18"/>
      <c r="D1" s="19"/>
      <c r="E1" s="19"/>
      <c r="F1" s="2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4" ht="15" customHeight="1" x14ac:dyDescent="0.3">
      <c r="A2" s="95" t="s">
        <v>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21"/>
      <c r="X2" s="21"/>
    </row>
    <row r="3" spans="1:24" ht="15.6" x14ac:dyDescent="0.3">
      <c r="A3" s="18"/>
      <c r="B3" s="22"/>
      <c r="C3" s="18"/>
      <c r="D3" s="19"/>
      <c r="E3" s="19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4" ht="17.25" customHeight="1" x14ac:dyDescent="0.3">
      <c r="A4" s="18"/>
      <c r="B4" s="22"/>
      <c r="C4" s="18"/>
      <c r="D4" s="19"/>
      <c r="E4" s="19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4" ht="50.25" customHeight="1" x14ac:dyDescent="0.3">
      <c r="A5" s="96" t="s">
        <v>15</v>
      </c>
      <c r="B5" s="97"/>
      <c r="C5" s="98"/>
      <c r="D5" s="99" t="s">
        <v>16</v>
      </c>
      <c r="E5" s="102" t="s">
        <v>17</v>
      </c>
      <c r="F5" s="105" t="s">
        <v>18</v>
      </c>
      <c r="G5" s="108" t="s">
        <v>19</v>
      </c>
      <c r="H5" s="109"/>
      <c r="I5" s="109"/>
      <c r="J5" s="109"/>
      <c r="K5" s="110"/>
      <c r="L5" s="102" t="s">
        <v>20</v>
      </c>
      <c r="M5" s="113" t="s">
        <v>21</v>
      </c>
      <c r="N5" s="108" t="s">
        <v>22</v>
      </c>
      <c r="O5" s="114"/>
      <c r="P5" s="114"/>
      <c r="Q5" s="114"/>
      <c r="R5" s="114"/>
      <c r="S5" s="114"/>
      <c r="T5" s="114"/>
      <c r="U5" s="110"/>
      <c r="V5" s="102" t="s">
        <v>23</v>
      </c>
    </row>
    <row r="6" spans="1:24" ht="117.75" customHeight="1" x14ac:dyDescent="0.25">
      <c r="A6" s="99" t="s">
        <v>24</v>
      </c>
      <c r="B6" s="99" t="s">
        <v>25</v>
      </c>
      <c r="C6" s="99" t="s">
        <v>26</v>
      </c>
      <c r="D6" s="100"/>
      <c r="E6" s="103"/>
      <c r="F6" s="106"/>
      <c r="G6" s="102" t="s">
        <v>27</v>
      </c>
      <c r="H6" s="108" t="s">
        <v>28</v>
      </c>
      <c r="I6" s="116"/>
      <c r="J6" s="102" t="s">
        <v>29</v>
      </c>
      <c r="K6" s="102" t="s">
        <v>30</v>
      </c>
      <c r="L6" s="111"/>
      <c r="M6" s="113"/>
      <c r="N6" s="102" t="s">
        <v>31</v>
      </c>
      <c r="O6" s="102" t="s">
        <v>32</v>
      </c>
      <c r="P6" s="102" t="s">
        <v>33</v>
      </c>
      <c r="Q6" s="102" t="s">
        <v>34</v>
      </c>
      <c r="R6" s="108" t="s">
        <v>35</v>
      </c>
      <c r="S6" s="116"/>
      <c r="T6" s="108" t="s">
        <v>36</v>
      </c>
      <c r="U6" s="116"/>
      <c r="V6" s="103"/>
    </row>
    <row r="7" spans="1:24" ht="117.75" customHeight="1" x14ac:dyDescent="0.25">
      <c r="A7" s="115"/>
      <c r="B7" s="115"/>
      <c r="C7" s="115"/>
      <c r="D7" s="101"/>
      <c r="E7" s="104"/>
      <c r="F7" s="107"/>
      <c r="G7" s="112"/>
      <c r="H7" s="26" t="s">
        <v>37</v>
      </c>
      <c r="I7" s="26" t="s">
        <v>38</v>
      </c>
      <c r="J7" s="112"/>
      <c r="K7" s="112"/>
      <c r="L7" s="112"/>
      <c r="M7" s="113"/>
      <c r="N7" s="112"/>
      <c r="O7" s="112"/>
      <c r="P7" s="112"/>
      <c r="Q7" s="112"/>
      <c r="R7" s="24" t="s">
        <v>39</v>
      </c>
      <c r="S7" s="24" t="s">
        <v>40</v>
      </c>
      <c r="T7" s="27" t="s">
        <v>39</v>
      </c>
      <c r="U7" s="27" t="s">
        <v>40</v>
      </c>
      <c r="V7" s="104"/>
    </row>
    <row r="8" spans="1:24" ht="15.75" customHeight="1" x14ac:dyDescent="0.25">
      <c r="A8" s="28">
        <v>1</v>
      </c>
      <c r="B8" s="28">
        <v>2</v>
      </c>
      <c r="C8" s="28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3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4">
        <v>21</v>
      </c>
      <c r="V8" s="25">
        <v>22</v>
      </c>
    </row>
    <row r="9" spans="1:24" ht="291" customHeight="1" x14ac:dyDescent="0.25">
      <c r="A9" s="29">
        <v>16</v>
      </c>
      <c r="B9" s="29"/>
      <c r="C9" s="30"/>
      <c r="D9" s="117" t="s">
        <v>41</v>
      </c>
      <c r="E9" s="118"/>
      <c r="F9" s="118"/>
      <c r="G9" s="118"/>
      <c r="H9" s="118"/>
      <c r="I9" s="118"/>
      <c r="J9" s="118"/>
      <c r="K9" s="118"/>
      <c r="L9" s="118"/>
      <c r="M9" s="118"/>
      <c r="N9" s="31" t="s">
        <v>42</v>
      </c>
      <c r="O9" s="32" t="s">
        <v>43</v>
      </c>
      <c r="P9" s="33">
        <v>73</v>
      </c>
      <c r="Q9" s="34">
        <v>75.23</v>
      </c>
      <c r="R9" s="35">
        <f>IF((Q9/P9)&lt;1,Q9/P9,1)</f>
        <v>1</v>
      </c>
      <c r="S9" s="36" t="s">
        <v>44</v>
      </c>
      <c r="T9" s="36" t="s">
        <v>44</v>
      </c>
      <c r="U9" s="36" t="s">
        <v>44</v>
      </c>
      <c r="V9" s="37" t="s">
        <v>45</v>
      </c>
    </row>
    <row r="10" spans="1:24" ht="232.5" customHeight="1" x14ac:dyDescent="0.25">
      <c r="A10" s="119">
        <v>16</v>
      </c>
      <c r="B10" s="119" t="s">
        <v>46</v>
      </c>
      <c r="C10" s="122" t="s">
        <v>47</v>
      </c>
      <c r="D10" s="125" t="s">
        <v>48</v>
      </c>
      <c r="E10" s="125"/>
      <c r="F10" s="125"/>
      <c r="G10" s="125"/>
      <c r="H10" s="125"/>
      <c r="I10" s="125"/>
      <c r="J10" s="125"/>
      <c r="K10" s="125"/>
      <c r="L10" s="125"/>
      <c r="M10" s="125"/>
      <c r="N10" s="31" t="s">
        <v>49</v>
      </c>
      <c r="O10" s="38" t="s">
        <v>50</v>
      </c>
      <c r="P10" s="39">
        <v>100</v>
      </c>
      <c r="Q10" s="34">
        <v>105.2</v>
      </c>
      <c r="R10" s="35">
        <f>IF((Q10/P10)&lt;1,Q10/P10,1)</f>
        <v>1</v>
      </c>
      <c r="S10" s="40" t="s">
        <v>44</v>
      </c>
      <c r="T10" s="40" t="s">
        <v>44</v>
      </c>
      <c r="U10" s="40" t="s">
        <v>44</v>
      </c>
      <c r="V10" s="41" t="s">
        <v>51</v>
      </c>
    </row>
    <row r="11" spans="1:24" ht="232.5" customHeight="1" x14ac:dyDescent="0.25">
      <c r="A11" s="120"/>
      <c r="B11" s="120"/>
      <c r="C11" s="123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31" t="s">
        <v>52</v>
      </c>
      <c r="O11" s="38" t="s">
        <v>50</v>
      </c>
      <c r="P11" s="39">
        <v>20</v>
      </c>
      <c r="Q11" s="34">
        <v>21.8</v>
      </c>
      <c r="R11" s="40" t="s">
        <v>44</v>
      </c>
      <c r="S11" s="35">
        <v>1</v>
      </c>
      <c r="T11" s="40" t="s">
        <v>44</v>
      </c>
      <c r="U11" s="40" t="s">
        <v>44</v>
      </c>
      <c r="V11" s="42" t="s">
        <v>53</v>
      </c>
    </row>
    <row r="12" spans="1:24" ht="232.5" customHeight="1" x14ac:dyDescent="0.25">
      <c r="A12" s="120"/>
      <c r="B12" s="120"/>
      <c r="C12" s="123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31" t="s">
        <v>54</v>
      </c>
      <c r="O12" s="38" t="s">
        <v>50</v>
      </c>
      <c r="P12" s="39">
        <v>10</v>
      </c>
      <c r="Q12" s="34" t="s">
        <v>55</v>
      </c>
      <c r="R12" s="40" t="s">
        <v>44</v>
      </c>
      <c r="S12" s="35">
        <v>1</v>
      </c>
      <c r="T12" s="40" t="s">
        <v>44</v>
      </c>
      <c r="U12" s="40" t="s">
        <v>44</v>
      </c>
      <c r="V12" s="42" t="s">
        <v>56</v>
      </c>
    </row>
    <row r="13" spans="1:24" ht="162.75" customHeight="1" x14ac:dyDescent="0.25">
      <c r="A13" s="120"/>
      <c r="B13" s="120"/>
      <c r="C13" s="123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31" t="s">
        <v>57</v>
      </c>
      <c r="O13" s="38" t="s">
        <v>58</v>
      </c>
      <c r="P13" s="39">
        <v>646.70000000000005</v>
      </c>
      <c r="Q13" s="34">
        <v>675.56</v>
      </c>
      <c r="R13" s="40" t="s">
        <v>44</v>
      </c>
      <c r="S13" s="35">
        <f>IF((P13/Q13)&lt;1,P13/Q13,1)</f>
        <v>0.95727988631653749</v>
      </c>
      <c r="T13" s="40" t="s">
        <v>44</v>
      </c>
      <c r="U13" s="40" t="s">
        <v>44</v>
      </c>
      <c r="V13" s="42" t="s">
        <v>59</v>
      </c>
    </row>
    <row r="14" spans="1:24" ht="232.5" customHeight="1" x14ac:dyDescent="0.25">
      <c r="A14" s="120"/>
      <c r="B14" s="120"/>
      <c r="C14" s="123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31" t="s">
        <v>60</v>
      </c>
      <c r="O14" s="38" t="s">
        <v>50</v>
      </c>
      <c r="P14" s="39">
        <v>0</v>
      </c>
      <c r="Q14" s="34">
        <v>0</v>
      </c>
      <c r="R14" s="40" t="s">
        <v>44</v>
      </c>
      <c r="S14" s="35">
        <f>IFERROR((P14/Q14),1)</f>
        <v>1</v>
      </c>
      <c r="T14" s="40" t="s">
        <v>44</v>
      </c>
      <c r="U14" s="40" t="s">
        <v>44</v>
      </c>
      <c r="V14" s="42" t="s">
        <v>61</v>
      </c>
    </row>
    <row r="15" spans="1:24" ht="120.75" customHeight="1" x14ac:dyDescent="0.25">
      <c r="A15" s="120"/>
      <c r="B15" s="120"/>
      <c r="C15" s="123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31" t="s">
        <v>62</v>
      </c>
      <c r="O15" s="38" t="s">
        <v>50</v>
      </c>
      <c r="P15" s="39">
        <v>0.12</v>
      </c>
      <c r="Q15" s="34">
        <v>0.02</v>
      </c>
      <c r="R15" s="40" t="s">
        <v>44</v>
      </c>
      <c r="S15" s="35">
        <f>IF((P15/Q15)&lt;1,P15/Q15,1)</f>
        <v>1</v>
      </c>
      <c r="T15" s="40" t="s">
        <v>44</v>
      </c>
      <c r="U15" s="40" t="s">
        <v>44</v>
      </c>
      <c r="V15" s="41" t="s">
        <v>63</v>
      </c>
    </row>
    <row r="16" spans="1:24" ht="154.5" customHeight="1" x14ac:dyDescent="0.25">
      <c r="A16" s="120"/>
      <c r="B16" s="120"/>
      <c r="C16" s="123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31" t="s">
        <v>64</v>
      </c>
      <c r="O16" s="38" t="s">
        <v>50</v>
      </c>
      <c r="P16" s="39">
        <v>100</v>
      </c>
      <c r="Q16" s="34">
        <v>110</v>
      </c>
      <c r="R16" s="35">
        <f>IF((Q16/P16)&lt;1,Q16/P16,1)</f>
        <v>1</v>
      </c>
      <c r="S16" s="43" t="s">
        <v>44</v>
      </c>
      <c r="T16" s="40" t="s">
        <v>44</v>
      </c>
      <c r="U16" s="40" t="s">
        <v>44</v>
      </c>
      <c r="V16" s="42" t="s">
        <v>65</v>
      </c>
    </row>
    <row r="17" spans="1:22" ht="142.5" customHeight="1" x14ac:dyDescent="0.25">
      <c r="A17" s="120"/>
      <c r="B17" s="120"/>
      <c r="C17" s="123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31" t="s">
        <v>66</v>
      </c>
      <c r="O17" s="38" t="s">
        <v>50</v>
      </c>
      <c r="P17" s="39">
        <v>100</v>
      </c>
      <c r="Q17" s="34">
        <v>61.1</v>
      </c>
      <c r="R17" s="40" t="s">
        <v>44</v>
      </c>
      <c r="S17" s="35">
        <f t="shared" ref="S17:S18" si="0">IF((P17/Q17)&lt;1,P17/Q17,1)</f>
        <v>1</v>
      </c>
      <c r="T17" s="40" t="s">
        <v>44</v>
      </c>
      <c r="U17" s="40" t="s">
        <v>44</v>
      </c>
      <c r="V17" s="42" t="s">
        <v>67</v>
      </c>
    </row>
    <row r="18" spans="1:22" ht="232.5" customHeight="1" x14ac:dyDescent="0.25">
      <c r="A18" s="121"/>
      <c r="B18" s="121"/>
      <c r="C18" s="124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31" t="s">
        <v>68</v>
      </c>
      <c r="O18" s="38" t="s">
        <v>50</v>
      </c>
      <c r="P18" s="39">
        <v>15</v>
      </c>
      <c r="Q18" s="34">
        <v>0.5</v>
      </c>
      <c r="R18" s="40" t="s">
        <v>44</v>
      </c>
      <c r="S18" s="35">
        <f t="shared" si="0"/>
        <v>1</v>
      </c>
      <c r="T18" s="40" t="s">
        <v>44</v>
      </c>
      <c r="U18" s="40" t="s">
        <v>44</v>
      </c>
      <c r="V18" s="44" t="s">
        <v>69</v>
      </c>
    </row>
    <row r="19" spans="1:22" ht="25.5" customHeight="1" x14ac:dyDescent="0.25">
      <c r="A19" s="45">
        <v>16</v>
      </c>
      <c r="B19" s="45">
        <v>0</v>
      </c>
      <c r="C19" s="46" t="s">
        <v>70</v>
      </c>
      <c r="D19" s="126" t="s">
        <v>71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</row>
    <row r="20" spans="1:22" ht="219.75" customHeight="1" x14ac:dyDescent="0.25">
      <c r="A20" s="48">
        <v>16</v>
      </c>
      <c r="B20" s="48">
        <v>0</v>
      </c>
      <c r="C20" s="49" t="s">
        <v>72</v>
      </c>
      <c r="D20" s="50" t="s">
        <v>73</v>
      </c>
      <c r="E20" s="51" t="s">
        <v>74</v>
      </c>
      <c r="F20" s="51" t="s">
        <v>75</v>
      </c>
      <c r="G20" s="52">
        <v>0</v>
      </c>
      <c r="H20" s="52">
        <v>0</v>
      </c>
      <c r="I20" s="52">
        <v>0</v>
      </c>
      <c r="J20" s="52">
        <v>0</v>
      </c>
      <c r="K20" s="53">
        <f t="shared" ref="K20:K45" si="1">H20-I20+J20</f>
        <v>0</v>
      </c>
      <c r="L20" s="53">
        <v>0</v>
      </c>
      <c r="M20" s="54" t="e">
        <f t="shared" ref="M20:M47" si="2">IF((K20/(G20-L20))&lt;1,(K20/(G20-L20)),1)</f>
        <v>#DIV/0!</v>
      </c>
      <c r="N20" s="50" t="s">
        <v>76</v>
      </c>
      <c r="O20" s="51" t="s">
        <v>50</v>
      </c>
      <c r="P20" s="53">
        <v>100</v>
      </c>
      <c r="Q20" s="55">
        <v>100</v>
      </c>
      <c r="R20" s="56" t="s">
        <v>44</v>
      </c>
      <c r="S20" s="56" t="s">
        <v>44</v>
      </c>
      <c r="T20" s="54">
        <f t="shared" ref="T20:T45" si="3">IF((Q20/P20)&lt;1,Q20/P20,1)</f>
        <v>1</v>
      </c>
      <c r="U20" s="57" t="s">
        <v>44</v>
      </c>
      <c r="V20" s="58" t="s">
        <v>69</v>
      </c>
    </row>
    <row r="21" spans="1:22" ht="138" customHeight="1" x14ac:dyDescent="0.25">
      <c r="A21" s="48">
        <v>16</v>
      </c>
      <c r="B21" s="48">
        <v>0</v>
      </c>
      <c r="C21" s="49" t="s">
        <v>77</v>
      </c>
      <c r="D21" s="50" t="s">
        <v>78</v>
      </c>
      <c r="E21" s="51" t="s">
        <v>74</v>
      </c>
      <c r="F21" s="51" t="s">
        <v>75</v>
      </c>
      <c r="G21" s="52">
        <v>0</v>
      </c>
      <c r="H21" s="52">
        <v>0</v>
      </c>
      <c r="I21" s="52">
        <v>0</v>
      </c>
      <c r="J21" s="52">
        <v>0</v>
      </c>
      <c r="K21" s="53">
        <f t="shared" si="1"/>
        <v>0</v>
      </c>
      <c r="L21" s="53">
        <v>0</v>
      </c>
      <c r="M21" s="54" t="e">
        <f t="shared" si="2"/>
        <v>#DIV/0!</v>
      </c>
      <c r="N21" s="50" t="s">
        <v>79</v>
      </c>
      <c r="O21" s="51" t="s">
        <v>50</v>
      </c>
      <c r="P21" s="52">
        <v>92.2</v>
      </c>
      <c r="Q21" s="59">
        <v>97.36</v>
      </c>
      <c r="R21" s="57" t="s">
        <v>44</v>
      </c>
      <c r="S21" s="57" t="s">
        <v>44</v>
      </c>
      <c r="T21" s="54">
        <f t="shared" si="3"/>
        <v>1</v>
      </c>
      <c r="U21" s="57" t="s">
        <v>44</v>
      </c>
      <c r="V21" s="58" t="s">
        <v>69</v>
      </c>
    </row>
    <row r="22" spans="1:22" ht="142.5" customHeight="1" x14ac:dyDescent="0.25">
      <c r="A22" s="48">
        <v>16</v>
      </c>
      <c r="B22" s="48">
        <v>0</v>
      </c>
      <c r="C22" s="49" t="s">
        <v>80</v>
      </c>
      <c r="D22" s="50" t="s">
        <v>81</v>
      </c>
      <c r="E22" s="51" t="s">
        <v>82</v>
      </c>
      <c r="F22" s="51" t="s">
        <v>75</v>
      </c>
      <c r="G22" s="52">
        <v>0</v>
      </c>
      <c r="H22" s="52">
        <v>0</v>
      </c>
      <c r="I22" s="52">
        <v>0</v>
      </c>
      <c r="J22" s="52">
        <v>0</v>
      </c>
      <c r="K22" s="53">
        <f t="shared" si="1"/>
        <v>0</v>
      </c>
      <c r="L22" s="53">
        <v>0</v>
      </c>
      <c r="M22" s="54" t="e">
        <f t="shared" si="2"/>
        <v>#DIV/0!</v>
      </c>
      <c r="N22" s="50" t="s">
        <v>83</v>
      </c>
      <c r="O22" s="51" t="s">
        <v>50</v>
      </c>
      <c r="P22" s="52">
        <v>100</v>
      </c>
      <c r="Q22" s="59">
        <v>100</v>
      </c>
      <c r="R22" s="57" t="s">
        <v>44</v>
      </c>
      <c r="S22" s="57" t="s">
        <v>44</v>
      </c>
      <c r="T22" s="54">
        <f t="shared" si="3"/>
        <v>1</v>
      </c>
      <c r="U22" s="57" t="s">
        <v>44</v>
      </c>
      <c r="V22" s="58" t="s">
        <v>69</v>
      </c>
    </row>
    <row r="23" spans="1:22" ht="163.5" customHeight="1" x14ac:dyDescent="0.25">
      <c r="A23" s="48">
        <v>16</v>
      </c>
      <c r="B23" s="48">
        <v>0</v>
      </c>
      <c r="C23" s="49" t="s">
        <v>84</v>
      </c>
      <c r="D23" s="50" t="s">
        <v>85</v>
      </c>
      <c r="E23" s="51" t="s">
        <v>74</v>
      </c>
      <c r="F23" s="51" t="s">
        <v>75</v>
      </c>
      <c r="G23" s="52">
        <v>0</v>
      </c>
      <c r="H23" s="52">
        <v>0</v>
      </c>
      <c r="I23" s="52">
        <v>0</v>
      </c>
      <c r="J23" s="52">
        <v>0</v>
      </c>
      <c r="K23" s="53">
        <f t="shared" si="1"/>
        <v>0</v>
      </c>
      <c r="L23" s="53">
        <v>0</v>
      </c>
      <c r="M23" s="54" t="e">
        <f t="shared" si="2"/>
        <v>#DIV/0!</v>
      </c>
      <c r="N23" s="50" t="s">
        <v>86</v>
      </c>
      <c r="O23" s="51" t="s">
        <v>50</v>
      </c>
      <c r="P23" s="52">
        <v>97</v>
      </c>
      <c r="Q23" s="59">
        <v>95</v>
      </c>
      <c r="R23" s="57" t="s">
        <v>44</v>
      </c>
      <c r="S23" s="57" t="s">
        <v>44</v>
      </c>
      <c r="T23" s="54">
        <f t="shared" si="3"/>
        <v>0.97938144329896903</v>
      </c>
      <c r="U23" s="57" t="s">
        <v>44</v>
      </c>
      <c r="V23" s="42" t="s">
        <v>87</v>
      </c>
    </row>
    <row r="24" spans="1:22" ht="216.75" customHeight="1" x14ac:dyDescent="0.25">
      <c r="A24" s="48">
        <v>16</v>
      </c>
      <c r="B24" s="48">
        <v>0</v>
      </c>
      <c r="C24" s="49" t="s">
        <v>88</v>
      </c>
      <c r="D24" s="50" t="s">
        <v>89</v>
      </c>
      <c r="E24" s="51" t="s">
        <v>90</v>
      </c>
      <c r="F24" s="51" t="s">
        <v>75</v>
      </c>
      <c r="G24" s="52">
        <v>0</v>
      </c>
      <c r="H24" s="52">
        <v>0</v>
      </c>
      <c r="I24" s="52">
        <v>0</v>
      </c>
      <c r="J24" s="52">
        <v>0</v>
      </c>
      <c r="K24" s="53">
        <f t="shared" si="1"/>
        <v>0</v>
      </c>
      <c r="L24" s="53">
        <v>0</v>
      </c>
      <c r="M24" s="54" t="e">
        <f t="shared" si="2"/>
        <v>#DIV/0!</v>
      </c>
      <c r="N24" s="50" t="s">
        <v>91</v>
      </c>
      <c r="O24" s="51" t="s">
        <v>50</v>
      </c>
      <c r="P24" s="52">
        <v>0</v>
      </c>
      <c r="Q24" s="59">
        <v>0</v>
      </c>
      <c r="R24" s="57" t="s">
        <v>44</v>
      </c>
      <c r="S24" s="57" t="s">
        <v>44</v>
      </c>
      <c r="T24" s="57" t="s">
        <v>44</v>
      </c>
      <c r="U24" s="60">
        <f>IFERROR(P24/Q24,1)</f>
        <v>1</v>
      </c>
      <c r="V24" s="58" t="s">
        <v>69</v>
      </c>
    </row>
    <row r="25" spans="1:22" ht="322.5" customHeight="1" x14ac:dyDescent="0.25">
      <c r="A25" s="48">
        <v>16</v>
      </c>
      <c r="B25" s="48">
        <v>0</v>
      </c>
      <c r="C25" s="49" t="s">
        <v>92</v>
      </c>
      <c r="D25" s="50" t="s">
        <v>93</v>
      </c>
      <c r="E25" s="51" t="s">
        <v>74</v>
      </c>
      <c r="F25" s="51" t="s">
        <v>75</v>
      </c>
      <c r="G25" s="52">
        <v>0</v>
      </c>
      <c r="H25" s="52">
        <v>0</v>
      </c>
      <c r="I25" s="52">
        <v>0</v>
      </c>
      <c r="J25" s="52">
        <v>0</v>
      </c>
      <c r="K25" s="53">
        <f t="shared" si="1"/>
        <v>0</v>
      </c>
      <c r="L25" s="53">
        <v>0</v>
      </c>
      <c r="M25" s="54" t="e">
        <f t="shared" si="2"/>
        <v>#DIV/0!</v>
      </c>
      <c r="N25" s="50" t="s">
        <v>94</v>
      </c>
      <c r="O25" s="51" t="s">
        <v>95</v>
      </c>
      <c r="P25" s="52">
        <v>69</v>
      </c>
      <c r="Q25" s="59">
        <v>73</v>
      </c>
      <c r="R25" s="57" t="s">
        <v>44</v>
      </c>
      <c r="S25" s="57" t="s">
        <v>44</v>
      </c>
      <c r="T25" s="54">
        <f t="shared" si="3"/>
        <v>1</v>
      </c>
      <c r="U25" s="57" t="s">
        <v>44</v>
      </c>
      <c r="V25" s="58" t="s">
        <v>69</v>
      </c>
    </row>
    <row r="26" spans="1:22" ht="169.5" customHeight="1" x14ac:dyDescent="0.25">
      <c r="A26" s="48">
        <v>16</v>
      </c>
      <c r="B26" s="48">
        <v>0</v>
      </c>
      <c r="C26" s="49" t="s">
        <v>96</v>
      </c>
      <c r="D26" s="50" t="s">
        <v>97</v>
      </c>
      <c r="E26" s="51" t="s">
        <v>90</v>
      </c>
      <c r="F26" s="51" t="s">
        <v>75</v>
      </c>
      <c r="G26" s="52">
        <v>0</v>
      </c>
      <c r="H26" s="52">
        <v>0</v>
      </c>
      <c r="I26" s="52">
        <v>0</v>
      </c>
      <c r="J26" s="52">
        <v>0</v>
      </c>
      <c r="K26" s="53">
        <f t="shared" si="1"/>
        <v>0</v>
      </c>
      <c r="L26" s="53">
        <v>0</v>
      </c>
      <c r="M26" s="54" t="e">
        <f t="shared" si="2"/>
        <v>#DIV/0!</v>
      </c>
      <c r="N26" s="50" t="s">
        <v>98</v>
      </c>
      <c r="O26" s="51" t="s">
        <v>99</v>
      </c>
      <c r="P26" s="52">
        <v>34</v>
      </c>
      <c r="Q26" s="59">
        <v>31</v>
      </c>
      <c r="R26" s="57" t="s">
        <v>44</v>
      </c>
      <c r="S26" s="57" t="s">
        <v>44</v>
      </c>
      <c r="T26" s="54">
        <f t="shared" si="3"/>
        <v>0.91176470588235292</v>
      </c>
      <c r="U26" s="57" t="s">
        <v>44</v>
      </c>
      <c r="V26" s="42" t="s">
        <v>100</v>
      </c>
    </row>
    <row r="27" spans="1:22" ht="147" customHeight="1" x14ac:dyDescent="0.25">
      <c r="A27" s="48">
        <v>16</v>
      </c>
      <c r="B27" s="48">
        <v>0</v>
      </c>
      <c r="C27" s="49" t="s">
        <v>101</v>
      </c>
      <c r="D27" s="50" t="s">
        <v>102</v>
      </c>
      <c r="E27" s="51" t="s">
        <v>103</v>
      </c>
      <c r="F27" s="51" t="s">
        <v>75</v>
      </c>
      <c r="G27" s="52">
        <v>0</v>
      </c>
      <c r="H27" s="52">
        <v>0</v>
      </c>
      <c r="I27" s="52">
        <v>0</v>
      </c>
      <c r="J27" s="52">
        <v>0</v>
      </c>
      <c r="K27" s="53">
        <f t="shared" si="1"/>
        <v>0</v>
      </c>
      <c r="L27" s="53">
        <v>0</v>
      </c>
      <c r="M27" s="54" t="e">
        <f t="shared" si="2"/>
        <v>#DIV/0!</v>
      </c>
      <c r="N27" s="50" t="s">
        <v>104</v>
      </c>
      <c r="O27" s="51" t="s">
        <v>50</v>
      </c>
      <c r="P27" s="52">
        <v>75</v>
      </c>
      <c r="Q27" s="59">
        <v>83.82</v>
      </c>
      <c r="R27" s="57" t="s">
        <v>44</v>
      </c>
      <c r="S27" s="57" t="s">
        <v>44</v>
      </c>
      <c r="T27" s="54">
        <f t="shared" si="3"/>
        <v>1</v>
      </c>
      <c r="U27" s="57" t="s">
        <v>44</v>
      </c>
      <c r="V27" s="42" t="s">
        <v>105</v>
      </c>
    </row>
    <row r="28" spans="1:22" ht="158.25" customHeight="1" x14ac:dyDescent="0.25">
      <c r="A28" s="48">
        <v>16</v>
      </c>
      <c r="B28" s="48">
        <v>0</v>
      </c>
      <c r="C28" s="49" t="s">
        <v>106</v>
      </c>
      <c r="D28" s="50" t="s">
        <v>107</v>
      </c>
      <c r="E28" s="51" t="s">
        <v>90</v>
      </c>
      <c r="F28" s="51" t="s">
        <v>75</v>
      </c>
      <c r="G28" s="52">
        <v>0</v>
      </c>
      <c r="H28" s="52">
        <v>0</v>
      </c>
      <c r="I28" s="52">
        <v>0</v>
      </c>
      <c r="J28" s="52">
        <v>0</v>
      </c>
      <c r="K28" s="53">
        <f t="shared" si="1"/>
        <v>0</v>
      </c>
      <c r="L28" s="53">
        <v>0</v>
      </c>
      <c r="M28" s="54" t="e">
        <f t="shared" si="2"/>
        <v>#DIV/0!</v>
      </c>
      <c r="N28" s="50" t="s">
        <v>108</v>
      </c>
      <c r="O28" s="51" t="s">
        <v>50</v>
      </c>
      <c r="P28" s="52">
        <v>60</v>
      </c>
      <c r="Q28" s="59">
        <v>100</v>
      </c>
      <c r="R28" s="57" t="s">
        <v>44</v>
      </c>
      <c r="S28" s="57" t="s">
        <v>44</v>
      </c>
      <c r="T28" s="54">
        <f t="shared" si="3"/>
        <v>1</v>
      </c>
      <c r="U28" s="57" t="s">
        <v>44</v>
      </c>
      <c r="V28" s="58" t="s">
        <v>69</v>
      </c>
    </row>
    <row r="29" spans="1:22" ht="261.75" customHeight="1" x14ac:dyDescent="0.25">
      <c r="A29" s="48">
        <v>16</v>
      </c>
      <c r="B29" s="48">
        <v>0</v>
      </c>
      <c r="C29" s="49" t="s">
        <v>109</v>
      </c>
      <c r="D29" s="50" t="s">
        <v>110</v>
      </c>
      <c r="E29" s="51" t="s">
        <v>90</v>
      </c>
      <c r="F29" s="51" t="s">
        <v>75</v>
      </c>
      <c r="G29" s="52">
        <v>0</v>
      </c>
      <c r="H29" s="52">
        <v>0</v>
      </c>
      <c r="I29" s="52">
        <v>0</v>
      </c>
      <c r="J29" s="52">
        <v>0</v>
      </c>
      <c r="K29" s="53">
        <f t="shared" si="1"/>
        <v>0</v>
      </c>
      <c r="L29" s="53">
        <v>0</v>
      </c>
      <c r="M29" s="54" t="e">
        <f t="shared" si="2"/>
        <v>#DIV/0!</v>
      </c>
      <c r="N29" s="50" t="s">
        <v>111</v>
      </c>
      <c r="O29" s="51" t="s">
        <v>50</v>
      </c>
      <c r="P29" s="52">
        <v>100</v>
      </c>
      <c r="Q29" s="59">
        <v>100</v>
      </c>
      <c r="R29" s="57" t="s">
        <v>44</v>
      </c>
      <c r="S29" s="57" t="s">
        <v>44</v>
      </c>
      <c r="T29" s="54">
        <f t="shared" si="3"/>
        <v>1</v>
      </c>
      <c r="U29" s="57" t="s">
        <v>44</v>
      </c>
      <c r="V29" s="58" t="s">
        <v>69</v>
      </c>
    </row>
    <row r="30" spans="1:22" ht="226.5" customHeight="1" x14ac:dyDescent="0.25">
      <c r="A30" s="48">
        <v>16</v>
      </c>
      <c r="B30" s="48">
        <v>0</v>
      </c>
      <c r="C30" s="49" t="s">
        <v>112</v>
      </c>
      <c r="D30" s="50" t="s">
        <v>113</v>
      </c>
      <c r="E30" s="51" t="s">
        <v>74</v>
      </c>
      <c r="F30" s="51" t="s">
        <v>75</v>
      </c>
      <c r="G30" s="52">
        <v>0</v>
      </c>
      <c r="H30" s="52">
        <v>0</v>
      </c>
      <c r="I30" s="52">
        <v>0</v>
      </c>
      <c r="J30" s="52">
        <v>0</v>
      </c>
      <c r="K30" s="53">
        <f t="shared" si="1"/>
        <v>0</v>
      </c>
      <c r="L30" s="53">
        <v>0</v>
      </c>
      <c r="M30" s="54" t="e">
        <f t="shared" si="2"/>
        <v>#DIV/0!</v>
      </c>
      <c r="N30" s="50" t="s">
        <v>114</v>
      </c>
      <c r="O30" s="51" t="s">
        <v>50</v>
      </c>
      <c r="P30" s="52">
        <v>100</v>
      </c>
      <c r="Q30" s="59">
        <v>0</v>
      </c>
      <c r="R30" s="57" t="s">
        <v>44</v>
      </c>
      <c r="S30" s="57" t="s">
        <v>44</v>
      </c>
      <c r="T30" s="54">
        <f t="shared" si="3"/>
        <v>0</v>
      </c>
      <c r="U30" s="57" t="s">
        <v>44</v>
      </c>
      <c r="V30" s="58" t="s">
        <v>115</v>
      </c>
    </row>
    <row r="31" spans="1:22" ht="301.5" customHeight="1" x14ac:dyDescent="0.25">
      <c r="A31" s="48">
        <v>16</v>
      </c>
      <c r="B31" s="48">
        <v>0</v>
      </c>
      <c r="C31" s="49" t="s">
        <v>116</v>
      </c>
      <c r="D31" s="50" t="s">
        <v>117</v>
      </c>
      <c r="E31" s="51" t="s">
        <v>74</v>
      </c>
      <c r="F31" s="51" t="s">
        <v>75</v>
      </c>
      <c r="G31" s="52">
        <v>0</v>
      </c>
      <c r="H31" s="52">
        <v>0</v>
      </c>
      <c r="I31" s="52">
        <v>0</v>
      </c>
      <c r="J31" s="52">
        <v>0</v>
      </c>
      <c r="K31" s="53">
        <f t="shared" si="1"/>
        <v>0</v>
      </c>
      <c r="L31" s="53">
        <v>0</v>
      </c>
      <c r="M31" s="54" t="e">
        <f t="shared" si="2"/>
        <v>#DIV/0!</v>
      </c>
      <c r="N31" s="50" t="s">
        <v>118</v>
      </c>
      <c r="O31" s="51" t="s">
        <v>50</v>
      </c>
      <c r="P31" s="52">
        <v>50</v>
      </c>
      <c r="Q31" s="59">
        <v>50</v>
      </c>
      <c r="R31" s="57" t="s">
        <v>44</v>
      </c>
      <c r="S31" s="57" t="s">
        <v>44</v>
      </c>
      <c r="T31" s="54">
        <f t="shared" si="3"/>
        <v>1</v>
      </c>
      <c r="U31" s="57" t="s">
        <v>44</v>
      </c>
      <c r="V31" s="58" t="s">
        <v>69</v>
      </c>
    </row>
    <row r="32" spans="1:22" ht="126" customHeight="1" x14ac:dyDescent="0.25">
      <c r="A32" s="48" t="s">
        <v>119</v>
      </c>
      <c r="B32" s="48" t="s">
        <v>46</v>
      </c>
      <c r="C32" s="49" t="s">
        <v>120</v>
      </c>
      <c r="D32" s="50" t="s">
        <v>121</v>
      </c>
      <c r="E32" s="51" t="s">
        <v>74</v>
      </c>
      <c r="F32" s="51" t="s">
        <v>75</v>
      </c>
      <c r="G32" s="52">
        <v>0</v>
      </c>
      <c r="H32" s="52">
        <v>0</v>
      </c>
      <c r="I32" s="52">
        <v>0</v>
      </c>
      <c r="J32" s="52">
        <v>0</v>
      </c>
      <c r="K32" s="53">
        <f t="shared" si="1"/>
        <v>0</v>
      </c>
      <c r="L32" s="53">
        <v>0</v>
      </c>
      <c r="M32" s="54" t="e">
        <f t="shared" si="2"/>
        <v>#DIV/0!</v>
      </c>
      <c r="N32" s="50" t="s">
        <v>122</v>
      </c>
      <c r="O32" s="51" t="s">
        <v>50</v>
      </c>
      <c r="P32" s="52">
        <v>100</v>
      </c>
      <c r="Q32" s="59">
        <v>100</v>
      </c>
      <c r="R32" s="57" t="s">
        <v>44</v>
      </c>
      <c r="S32" s="57" t="s">
        <v>44</v>
      </c>
      <c r="T32" s="54">
        <f t="shared" si="3"/>
        <v>1</v>
      </c>
      <c r="U32" s="57" t="s">
        <v>44</v>
      </c>
      <c r="V32" s="58" t="s">
        <v>69</v>
      </c>
    </row>
    <row r="33" spans="1:22" ht="33" customHeight="1" x14ac:dyDescent="0.25">
      <c r="A33" s="45">
        <v>16</v>
      </c>
      <c r="B33" s="45">
        <v>0</v>
      </c>
      <c r="C33" s="46" t="s">
        <v>123</v>
      </c>
      <c r="D33" s="127" t="s">
        <v>124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</row>
    <row r="34" spans="1:22" ht="153.75" customHeight="1" x14ac:dyDescent="0.25">
      <c r="A34" s="48">
        <v>16</v>
      </c>
      <c r="B34" s="48">
        <v>0</v>
      </c>
      <c r="C34" s="49" t="s">
        <v>125</v>
      </c>
      <c r="D34" s="61" t="s">
        <v>126</v>
      </c>
      <c r="E34" s="51" t="s">
        <v>74</v>
      </c>
      <c r="F34" s="51" t="s">
        <v>127</v>
      </c>
      <c r="G34" s="62">
        <v>0</v>
      </c>
      <c r="H34" s="62">
        <v>0</v>
      </c>
      <c r="I34" s="62">
        <v>0</v>
      </c>
      <c r="J34" s="62">
        <v>0</v>
      </c>
      <c r="K34" s="63">
        <f t="shared" si="1"/>
        <v>0</v>
      </c>
      <c r="L34" s="62">
        <v>0</v>
      </c>
      <c r="M34" s="54" t="e">
        <f t="shared" si="2"/>
        <v>#DIV/0!</v>
      </c>
      <c r="N34" s="64" t="s">
        <v>128</v>
      </c>
      <c r="O34" s="65" t="s">
        <v>129</v>
      </c>
      <c r="P34" s="66">
        <v>0</v>
      </c>
      <c r="Q34" s="62">
        <v>0</v>
      </c>
      <c r="R34" s="57" t="s">
        <v>44</v>
      </c>
      <c r="S34" s="57" t="s">
        <v>44</v>
      </c>
      <c r="T34" s="56" t="s">
        <v>44</v>
      </c>
      <c r="U34" s="60" t="s">
        <v>44</v>
      </c>
      <c r="V34" s="67" t="s">
        <v>130</v>
      </c>
    </row>
    <row r="35" spans="1:22" ht="162.75" customHeight="1" x14ac:dyDescent="0.25">
      <c r="A35" s="48">
        <v>16</v>
      </c>
      <c r="B35" s="48">
        <v>0</v>
      </c>
      <c r="C35" s="49" t="s">
        <v>131</v>
      </c>
      <c r="D35" s="61" t="s">
        <v>132</v>
      </c>
      <c r="E35" s="51" t="s">
        <v>74</v>
      </c>
      <c r="F35" s="51" t="s">
        <v>127</v>
      </c>
      <c r="G35" s="68">
        <v>65000</v>
      </c>
      <c r="H35" s="68">
        <v>58195.77</v>
      </c>
      <c r="I35" s="59">
        <v>0</v>
      </c>
      <c r="J35" s="59">
        <v>0</v>
      </c>
      <c r="K35" s="53">
        <f t="shared" si="1"/>
        <v>58195.77</v>
      </c>
      <c r="L35" s="55">
        <v>0</v>
      </c>
      <c r="M35" s="54">
        <f t="shared" si="2"/>
        <v>0.89531953846153844</v>
      </c>
      <c r="N35" s="50" t="s">
        <v>133</v>
      </c>
      <c r="O35" s="51" t="s">
        <v>129</v>
      </c>
      <c r="P35" s="69">
        <v>135000</v>
      </c>
      <c r="Q35" s="34">
        <v>58195.77</v>
      </c>
      <c r="R35" s="57" t="s">
        <v>44</v>
      </c>
      <c r="S35" s="57" t="s">
        <v>44</v>
      </c>
      <c r="T35" s="56" t="s">
        <v>44</v>
      </c>
      <c r="U35" s="60">
        <f>IF((P35/Q35)&lt;1,P35/Q35,1)</f>
        <v>1</v>
      </c>
      <c r="V35" s="58" t="s">
        <v>69</v>
      </c>
    </row>
    <row r="36" spans="1:22" ht="138.75" customHeight="1" x14ac:dyDescent="0.25">
      <c r="A36" s="48">
        <v>16</v>
      </c>
      <c r="B36" s="48">
        <v>0</v>
      </c>
      <c r="C36" s="49" t="s">
        <v>134</v>
      </c>
      <c r="D36" s="61" t="s">
        <v>135</v>
      </c>
      <c r="E36" s="51" t="s">
        <v>74</v>
      </c>
      <c r="F36" s="51" t="s">
        <v>75</v>
      </c>
      <c r="G36" s="52">
        <v>0</v>
      </c>
      <c r="H36" s="52">
        <v>0</v>
      </c>
      <c r="I36" s="52">
        <v>0</v>
      </c>
      <c r="J36" s="52">
        <v>0</v>
      </c>
      <c r="K36" s="53">
        <f t="shared" si="1"/>
        <v>0</v>
      </c>
      <c r="L36" s="53">
        <v>0</v>
      </c>
      <c r="M36" s="54" t="e">
        <f t="shared" si="2"/>
        <v>#DIV/0!</v>
      </c>
      <c r="N36" s="50" t="s">
        <v>136</v>
      </c>
      <c r="O36" s="51" t="s">
        <v>50</v>
      </c>
      <c r="P36" s="52">
        <v>1</v>
      </c>
      <c r="Q36" s="59">
        <v>0</v>
      </c>
      <c r="R36" s="57" t="s">
        <v>44</v>
      </c>
      <c r="S36" s="57" t="s">
        <v>44</v>
      </c>
      <c r="T36" s="56" t="s">
        <v>44</v>
      </c>
      <c r="U36" s="60">
        <f>IFERROR(IF((P36/Q36)&lt;1,P36/Q36,1),1)</f>
        <v>1</v>
      </c>
      <c r="V36" s="42" t="s">
        <v>137</v>
      </c>
    </row>
    <row r="37" spans="1:22" ht="314.25" customHeight="1" x14ac:dyDescent="0.25">
      <c r="A37" s="48">
        <v>16</v>
      </c>
      <c r="B37" s="48">
        <v>0</v>
      </c>
      <c r="C37" s="49" t="s">
        <v>138</v>
      </c>
      <c r="D37" s="61" t="s">
        <v>139</v>
      </c>
      <c r="E37" s="51" t="s">
        <v>74</v>
      </c>
      <c r="F37" s="51" t="s">
        <v>75</v>
      </c>
      <c r="G37" s="52">
        <v>0</v>
      </c>
      <c r="H37" s="52">
        <v>0</v>
      </c>
      <c r="I37" s="52">
        <v>0</v>
      </c>
      <c r="J37" s="52">
        <v>0</v>
      </c>
      <c r="K37" s="53">
        <f t="shared" si="1"/>
        <v>0</v>
      </c>
      <c r="L37" s="53">
        <v>0</v>
      </c>
      <c r="M37" s="54" t="e">
        <f t="shared" si="2"/>
        <v>#DIV/0!</v>
      </c>
      <c r="N37" s="50" t="s">
        <v>140</v>
      </c>
      <c r="O37" s="51" t="s">
        <v>50</v>
      </c>
      <c r="P37" s="52">
        <v>0</v>
      </c>
      <c r="Q37" s="59">
        <v>0</v>
      </c>
      <c r="R37" s="57" t="s">
        <v>44</v>
      </c>
      <c r="S37" s="57" t="s">
        <v>44</v>
      </c>
      <c r="T37" s="56" t="s">
        <v>44</v>
      </c>
      <c r="U37" s="60">
        <f>IFERROR(P37/Q37,1)</f>
        <v>1</v>
      </c>
      <c r="V37" s="42" t="s">
        <v>141</v>
      </c>
    </row>
    <row r="38" spans="1:22" ht="38.25" customHeight="1" x14ac:dyDescent="0.25">
      <c r="A38" s="45">
        <v>16</v>
      </c>
      <c r="B38" s="45">
        <v>0</v>
      </c>
      <c r="C38" s="46" t="s">
        <v>142</v>
      </c>
      <c r="D38" s="127" t="s">
        <v>143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 ht="169.5" customHeight="1" x14ac:dyDescent="0.25">
      <c r="A39" s="48">
        <v>16</v>
      </c>
      <c r="B39" s="48">
        <v>0</v>
      </c>
      <c r="C39" s="49" t="s">
        <v>144</v>
      </c>
      <c r="D39" s="61" t="s">
        <v>145</v>
      </c>
      <c r="E39" s="51" t="s">
        <v>74</v>
      </c>
      <c r="F39" s="51" t="s">
        <v>127</v>
      </c>
      <c r="G39" s="68">
        <v>64935.92</v>
      </c>
      <c r="H39" s="68">
        <v>63898.83</v>
      </c>
      <c r="I39" s="59">
        <v>146.4</v>
      </c>
      <c r="J39" s="59">
        <v>223.91</v>
      </c>
      <c r="K39" s="53">
        <f t="shared" si="1"/>
        <v>63976.340000000004</v>
      </c>
      <c r="L39" s="59">
        <v>32.119999999999997</v>
      </c>
      <c r="M39" s="54">
        <f t="shared" si="2"/>
        <v>0.98571023576431593</v>
      </c>
      <c r="N39" s="50" t="s">
        <v>146</v>
      </c>
      <c r="O39" s="51" t="s">
        <v>50</v>
      </c>
      <c r="P39" s="70">
        <v>100</v>
      </c>
      <c r="Q39" s="71">
        <v>100</v>
      </c>
      <c r="R39" s="57" t="s">
        <v>44</v>
      </c>
      <c r="S39" s="57" t="s">
        <v>44</v>
      </c>
      <c r="T39" s="54" t="s">
        <v>44</v>
      </c>
      <c r="U39" s="57" t="s">
        <v>44</v>
      </c>
      <c r="V39" s="58" t="s">
        <v>130</v>
      </c>
    </row>
    <row r="40" spans="1:22" ht="180" customHeight="1" x14ac:dyDescent="0.25">
      <c r="A40" s="48">
        <v>16</v>
      </c>
      <c r="B40" s="48">
        <v>0</v>
      </c>
      <c r="C40" s="49" t="s">
        <v>147</v>
      </c>
      <c r="D40" s="61" t="s">
        <v>148</v>
      </c>
      <c r="E40" s="51" t="s">
        <v>74</v>
      </c>
      <c r="F40" s="51" t="s">
        <v>127</v>
      </c>
      <c r="G40" s="68">
        <v>2483</v>
      </c>
      <c r="H40" s="68">
        <v>2381.39</v>
      </c>
      <c r="I40" s="59">
        <v>0</v>
      </c>
      <c r="J40" s="59">
        <v>0</v>
      </c>
      <c r="K40" s="53">
        <f t="shared" si="1"/>
        <v>2381.39</v>
      </c>
      <c r="L40" s="59">
        <v>0</v>
      </c>
      <c r="M40" s="54">
        <f t="shared" si="2"/>
        <v>0.95907772855416829</v>
      </c>
      <c r="N40" s="50" t="s">
        <v>149</v>
      </c>
      <c r="O40" s="51" t="s">
        <v>50</v>
      </c>
      <c r="P40" s="70">
        <v>100</v>
      </c>
      <c r="Q40" s="71">
        <v>100</v>
      </c>
      <c r="R40" s="57" t="s">
        <v>44</v>
      </c>
      <c r="S40" s="57" t="s">
        <v>44</v>
      </c>
      <c r="T40" s="54">
        <f t="shared" si="3"/>
        <v>1</v>
      </c>
      <c r="U40" s="57" t="s">
        <v>44</v>
      </c>
      <c r="V40" s="58" t="s">
        <v>69</v>
      </c>
    </row>
    <row r="41" spans="1:22" ht="264" customHeight="1" x14ac:dyDescent="0.25">
      <c r="A41" s="49" t="s">
        <v>119</v>
      </c>
      <c r="B41" s="49" t="s">
        <v>46</v>
      </c>
      <c r="C41" s="49" t="s">
        <v>150</v>
      </c>
      <c r="D41" s="72" t="s">
        <v>151</v>
      </c>
      <c r="E41" s="51" t="s">
        <v>74</v>
      </c>
      <c r="F41" s="51" t="s">
        <v>127</v>
      </c>
      <c r="G41" s="68">
        <v>62.6</v>
      </c>
      <c r="H41" s="68">
        <v>62.6</v>
      </c>
      <c r="I41" s="59">
        <v>0</v>
      </c>
      <c r="J41" s="59">
        <v>0</v>
      </c>
      <c r="K41" s="53">
        <f t="shared" si="1"/>
        <v>62.6</v>
      </c>
      <c r="L41" s="59">
        <v>0</v>
      </c>
      <c r="M41" s="54">
        <f t="shared" si="2"/>
        <v>1</v>
      </c>
      <c r="N41" s="50" t="s">
        <v>152</v>
      </c>
      <c r="O41" s="51" t="s">
        <v>50</v>
      </c>
      <c r="P41" s="73">
        <v>100</v>
      </c>
      <c r="Q41" s="71">
        <v>100</v>
      </c>
      <c r="R41" s="57" t="s">
        <v>44</v>
      </c>
      <c r="S41" s="57" t="s">
        <v>44</v>
      </c>
      <c r="T41" s="54">
        <f t="shared" si="3"/>
        <v>1</v>
      </c>
      <c r="U41" s="57" t="s">
        <v>44</v>
      </c>
      <c r="V41" s="58" t="s">
        <v>69</v>
      </c>
    </row>
    <row r="42" spans="1:22" ht="200.25" customHeight="1" x14ac:dyDescent="0.25">
      <c r="A42" s="48">
        <v>16</v>
      </c>
      <c r="B42" s="48">
        <v>0</v>
      </c>
      <c r="C42" s="49" t="s">
        <v>153</v>
      </c>
      <c r="D42" s="61" t="s">
        <v>154</v>
      </c>
      <c r="E42" s="51" t="s">
        <v>74</v>
      </c>
      <c r="F42" s="51" t="s">
        <v>127</v>
      </c>
      <c r="G42" s="68">
        <v>16118.85</v>
      </c>
      <c r="H42" s="68">
        <v>16035.24</v>
      </c>
      <c r="I42" s="59">
        <v>48.09</v>
      </c>
      <c r="J42" s="59">
        <v>6.88</v>
      </c>
      <c r="K42" s="53">
        <f t="shared" si="1"/>
        <v>15994.029999999999</v>
      </c>
      <c r="L42" s="59">
        <v>0</v>
      </c>
      <c r="M42" s="54">
        <f t="shared" si="2"/>
        <v>0.99225627138412476</v>
      </c>
      <c r="N42" s="50" t="s">
        <v>155</v>
      </c>
      <c r="O42" s="51" t="s">
        <v>50</v>
      </c>
      <c r="P42" s="70">
        <v>100</v>
      </c>
      <c r="Q42" s="71">
        <v>100</v>
      </c>
      <c r="R42" s="57" t="s">
        <v>44</v>
      </c>
      <c r="S42" s="57" t="s">
        <v>44</v>
      </c>
      <c r="T42" s="54">
        <f t="shared" si="3"/>
        <v>1</v>
      </c>
      <c r="U42" s="57" t="s">
        <v>44</v>
      </c>
      <c r="V42" s="58" t="s">
        <v>69</v>
      </c>
    </row>
    <row r="43" spans="1:22" ht="156" customHeight="1" x14ac:dyDescent="0.25">
      <c r="A43" s="48">
        <v>16</v>
      </c>
      <c r="B43" s="48">
        <v>0</v>
      </c>
      <c r="C43" s="49" t="s">
        <v>156</v>
      </c>
      <c r="D43" s="61" t="s">
        <v>157</v>
      </c>
      <c r="E43" s="51" t="s">
        <v>74</v>
      </c>
      <c r="F43" s="51" t="s">
        <v>127</v>
      </c>
      <c r="G43" s="68">
        <v>6518.1</v>
      </c>
      <c r="H43" s="59">
        <v>5217.5200000000004</v>
      </c>
      <c r="I43" s="59">
        <v>0</v>
      </c>
      <c r="J43" s="59">
        <v>0</v>
      </c>
      <c r="K43" s="53">
        <f t="shared" si="1"/>
        <v>5217.5200000000004</v>
      </c>
      <c r="L43" s="59">
        <v>125.24</v>
      </c>
      <c r="M43" s="54">
        <f t="shared" si="2"/>
        <v>0.81614801512937873</v>
      </c>
      <c r="N43" s="50" t="s">
        <v>158</v>
      </c>
      <c r="O43" s="51" t="s">
        <v>50</v>
      </c>
      <c r="P43" s="70">
        <v>100</v>
      </c>
      <c r="Q43" s="71">
        <v>99.68</v>
      </c>
      <c r="R43" s="57" t="s">
        <v>44</v>
      </c>
      <c r="S43" s="57" t="s">
        <v>44</v>
      </c>
      <c r="T43" s="54">
        <f t="shared" si="3"/>
        <v>0.99680000000000002</v>
      </c>
      <c r="U43" s="57" t="s">
        <v>44</v>
      </c>
      <c r="V43" s="41" t="s">
        <v>159</v>
      </c>
    </row>
    <row r="44" spans="1:22" ht="149.25" customHeight="1" x14ac:dyDescent="0.25">
      <c r="A44" s="48">
        <v>16</v>
      </c>
      <c r="B44" s="48">
        <v>0</v>
      </c>
      <c r="C44" s="49" t="s">
        <v>160</v>
      </c>
      <c r="D44" s="61" t="s">
        <v>161</v>
      </c>
      <c r="E44" s="51" t="s">
        <v>74</v>
      </c>
      <c r="F44" s="51" t="s">
        <v>127</v>
      </c>
      <c r="G44" s="68">
        <v>35011.78</v>
      </c>
      <c r="H44" s="68">
        <v>34892.53</v>
      </c>
      <c r="I44" s="59">
        <v>0</v>
      </c>
      <c r="J44" s="59">
        <v>0</v>
      </c>
      <c r="K44" s="53">
        <f t="shared" si="1"/>
        <v>34892.53</v>
      </c>
      <c r="L44" s="59">
        <v>6</v>
      </c>
      <c r="M44" s="54">
        <f t="shared" si="2"/>
        <v>0.9967648199811574</v>
      </c>
      <c r="N44" s="50" t="s">
        <v>162</v>
      </c>
      <c r="O44" s="51" t="s">
        <v>50</v>
      </c>
      <c r="P44" s="70">
        <v>100</v>
      </c>
      <c r="Q44" s="71">
        <v>100</v>
      </c>
      <c r="R44" s="57" t="s">
        <v>44</v>
      </c>
      <c r="S44" s="57" t="s">
        <v>44</v>
      </c>
      <c r="T44" s="54">
        <f t="shared" si="3"/>
        <v>1</v>
      </c>
      <c r="U44" s="57" t="s">
        <v>44</v>
      </c>
      <c r="V44" s="58" t="s">
        <v>69</v>
      </c>
    </row>
    <row r="45" spans="1:22" ht="197.25" customHeight="1" x14ac:dyDescent="0.25">
      <c r="A45" s="48">
        <v>16</v>
      </c>
      <c r="B45" s="48">
        <v>0</v>
      </c>
      <c r="C45" s="49" t="s">
        <v>163</v>
      </c>
      <c r="D45" s="61" t="s">
        <v>164</v>
      </c>
      <c r="E45" s="51" t="s">
        <v>74</v>
      </c>
      <c r="F45" s="51" t="s">
        <v>75</v>
      </c>
      <c r="G45" s="52">
        <v>0</v>
      </c>
      <c r="H45" s="52">
        <v>0</v>
      </c>
      <c r="I45" s="52">
        <v>0</v>
      </c>
      <c r="J45" s="52">
        <v>0</v>
      </c>
      <c r="K45" s="53">
        <f t="shared" si="1"/>
        <v>0</v>
      </c>
      <c r="L45" s="53">
        <v>0</v>
      </c>
      <c r="M45" s="54" t="e">
        <f t="shared" si="2"/>
        <v>#DIV/0!</v>
      </c>
      <c r="N45" s="50" t="s">
        <v>165</v>
      </c>
      <c r="O45" s="51" t="s">
        <v>50</v>
      </c>
      <c r="P45" s="70">
        <v>1</v>
      </c>
      <c r="Q45" s="71">
        <v>0</v>
      </c>
      <c r="R45" s="57" t="s">
        <v>44</v>
      </c>
      <c r="S45" s="57" t="s">
        <v>44</v>
      </c>
      <c r="T45" s="54">
        <f t="shared" si="3"/>
        <v>0</v>
      </c>
      <c r="U45" s="57" t="s">
        <v>44</v>
      </c>
      <c r="V45" s="42" t="s">
        <v>166</v>
      </c>
    </row>
    <row r="46" spans="1:22" ht="15" customHeight="1" x14ac:dyDescent="0.3">
      <c r="A46" s="128" t="s">
        <v>167</v>
      </c>
      <c r="B46" s="129"/>
      <c r="C46" s="129"/>
      <c r="D46" s="129"/>
      <c r="E46" s="129"/>
      <c r="F46" s="129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74"/>
    </row>
    <row r="47" spans="1:22" ht="25.5" customHeight="1" x14ac:dyDescent="0.3">
      <c r="A47" s="131" t="s">
        <v>168</v>
      </c>
      <c r="B47" s="132"/>
      <c r="C47" s="132"/>
      <c r="D47" s="132"/>
      <c r="E47" s="132"/>
      <c r="F47" s="132"/>
      <c r="G47" s="75">
        <f t="shared" ref="G47:L47" si="4">G48+G54</f>
        <v>190130.25</v>
      </c>
      <c r="H47" s="75">
        <f t="shared" si="4"/>
        <v>180683.88</v>
      </c>
      <c r="I47" s="75">
        <f t="shared" si="4"/>
        <v>194.49</v>
      </c>
      <c r="J47" s="75">
        <f t="shared" si="4"/>
        <v>230.79</v>
      </c>
      <c r="K47" s="75">
        <f t="shared" si="4"/>
        <v>180720.18</v>
      </c>
      <c r="L47" s="75">
        <f t="shared" si="4"/>
        <v>163.35999999999999</v>
      </c>
      <c r="M47" s="76">
        <f t="shared" si="2"/>
        <v>0.95132462293823927</v>
      </c>
      <c r="N47" s="117" t="s">
        <v>169</v>
      </c>
      <c r="O47" s="133"/>
      <c r="P47" s="133"/>
      <c r="Q47" s="133"/>
      <c r="R47" s="134">
        <f>SUM(R9:R10,S11:S15,R16,S17:S18)</f>
        <v>9.9572798863165382</v>
      </c>
      <c r="S47" s="135"/>
      <c r="T47" s="134" t="s">
        <v>44</v>
      </c>
      <c r="U47" s="135"/>
      <c r="V47" s="77" t="s">
        <v>44</v>
      </c>
    </row>
    <row r="48" spans="1:22" ht="60.75" customHeight="1" x14ac:dyDescent="0.3">
      <c r="A48" s="136" t="s">
        <v>170</v>
      </c>
      <c r="B48" s="129"/>
      <c r="C48" s="129"/>
      <c r="D48" s="129"/>
      <c r="E48" s="129"/>
      <c r="F48" s="129"/>
      <c r="G48" s="78">
        <f t="shared" ref="G48:L48" si="5">SUM(G50:G53)</f>
        <v>190130.25</v>
      </c>
      <c r="H48" s="78">
        <f t="shared" si="5"/>
        <v>180683.88</v>
      </c>
      <c r="I48" s="78">
        <f t="shared" si="5"/>
        <v>194.49</v>
      </c>
      <c r="J48" s="78">
        <f t="shared" si="5"/>
        <v>230.79</v>
      </c>
      <c r="K48" s="78">
        <f t="shared" si="5"/>
        <v>180720.18</v>
      </c>
      <c r="L48" s="78">
        <f t="shared" si="5"/>
        <v>163.35999999999999</v>
      </c>
      <c r="M48" s="79" t="s">
        <v>44</v>
      </c>
      <c r="N48" s="117" t="s">
        <v>171</v>
      </c>
      <c r="O48" s="117"/>
      <c r="P48" s="117"/>
      <c r="Q48" s="117"/>
      <c r="R48" s="137">
        <v>10</v>
      </c>
      <c r="S48" s="137"/>
      <c r="T48" s="134" t="s">
        <v>44</v>
      </c>
      <c r="U48" s="134"/>
      <c r="V48" s="77" t="s">
        <v>44</v>
      </c>
    </row>
    <row r="49" spans="1:22" ht="18" customHeight="1" x14ac:dyDescent="0.3">
      <c r="A49" s="136" t="s">
        <v>172</v>
      </c>
      <c r="B49" s="129"/>
      <c r="C49" s="129"/>
      <c r="D49" s="129"/>
      <c r="E49" s="129"/>
      <c r="F49" s="129"/>
      <c r="G49" s="78"/>
      <c r="H49" s="78"/>
      <c r="I49" s="78"/>
      <c r="J49" s="78"/>
      <c r="K49" s="80"/>
      <c r="L49" s="80"/>
      <c r="M49" s="79" t="s">
        <v>44</v>
      </c>
      <c r="N49" s="138" t="s">
        <v>173</v>
      </c>
      <c r="O49" s="138"/>
      <c r="P49" s="138"/>
      <c r="Q49" s="138"/>
      <c r="R49" s="139">
        <f>R47/R48</f>
        <v>0.99572798863165379</v>
      </c>
      <c r="S49" s="140"/>
      <c r="T49" s="134" t="s">
        <v>44</v>
      </c>
      <c r="U49" s="134"/>
      <c r="V49" s="145" t="s">
        <v>44</v>
      </c>
    </row>
    <row r="50" spans="1:22" ht="30" customHeight="1" x14ac:dyDescent="0.3">
      <c r="A50" s="146" t="s">
        <v>174</v>
      </c>
      <c r="B50" s="129"/>
      <c r="C50" s="129"/>
      <c r="D50" s="129"/>
      <c r="E50" s="129"/>
      <c r="F50" s="129"/>
      <c r="G50" s="78">
        <f t="shared" ref="G50:L50" si="6">SUM(G34:G35,G39:G44)</f>
        <v>190130.25</v>
      </c>
      <c r="H50" s="78">
        <f t="shared" si="6"/>
        <v>180683.88</v>
      </c>
      <c r="I50" s="78">
        <f t="shared" si="6"/>
        <v>194.49</v>
      </c>
      <c r="J50" s="78">
        <f t="shared" si="6"/>
        <v>230.79</v>
      </c>
      <c r="K50" s="78">
        <f t="shared" si="6"/>
        <v>180720.18</v>
      </c>
      <c r="L50" s="78">
        <f t="shared" si="6"/>
        <v>163.35999999999999</v>
      </c>
      <c r="M50" s="79" t="s">
        <v>44</v>
      </c>
      <c r="N50" s="138"/>
      <c r="O50" s="138"/>
      <c r="P50" s="138"/>
      <c r="Q50" s="138"/>
      <c r="R50" s="141"/>
      <c r="S50" s="142"/>
      <c r="T50" s="134"/>
      <c r="U50" s="134"/>
      <c r="V50" s="145"/>
    </row>
    <row r="51" spans="1:22" ht="15.75" customHeight="1" x14ac:dyDescent="0.3">
      <c r="A51" s="146" t="s">
        <v>175</v>
      </c>
      <c r="B51" s="129"/>
      <c r="C51" s="129"/>
      <c r="D51" s="129"/>
      <c r="E51" s="129"/>
      <c r="F51" s="129"/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9" t="s">
        <v>44</v>
      </c>
      <c r="N51" s="138"/>
      <c r="O51" s="138"/>
      <c r="P51" s="138"/>
      <c r="Q51" s="138"/>
      <c r="R51" s="143"/>
      <c r="S51" s="144"/>
      <c r="T51" s="134"/>
      <c r="U51" s="134"/>
      <c r="V51" s="145"/>
    </row>
    <row r="52" spans="1:22" ht="21" customHeight="1" x14ac:dyDescent="0.3">
      <c r="A52" s="146" t="s">
        <v>176</v>
      </c>
      <c r="B52" s="129"/>
      <c r="C52" s="129"/>
      <c r="D52" s="129"/>
      <c r="E52" s="129"/>
      <c r="F52" s="129"/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9" t="s">
        <v>44</v>
      </c>
      <c r="N52" s="147" t="s">
        <v>177</v>
      </c>
      <c r="O52" s="147"/>
      <c r="P52" s="147"/>
      <c r="Q52" s="147"/>
      <c r="R52" s="148" t="s">
        <v>44</v>
      </c>
      <c r="S52" s="148"/>
      <c r="T52" s="148">
        <f>SUM(T20:T23,U24,T25,T26:T29,T30:T32,U34:U36,U37,T40:T42,T43:T45)</f>
        <v>19.887946149181325</v>
      </c>
      <c r="U52" s="148"/>
      <c r="V52" s="81" t="s">
        <v>44</v>
      </c>
    </row>
    <row r="53" spans="1:22" ht="35.25" customHeight="1" x14ac:dyDescent="0.3">
      <c r="A53" s="146" t="s">
        <v>178</v>
      </c>
      <c r="B53" s="129"/>
      <c r="C53" s="129"/>
      <c r="D53" s="129"/>
      <c r="E53" s="129"/>
      <c r="F53" s="129"/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9" t="s">
        <v>44</v>
      </c>
      <c r="N53" s="147" t="s">
        <v>179</v>
      </c>
      <c r="O53" s="147"/>
      <c r="P53" s="147"/>
      <c r="Q53" s="147"/>
      <c r="R53" s="148" t="s">
        <v>44</v>
      </c>
      <c r="S53" s="148"/>
      <c r="T53" s="149">
        <v>22</v>
      </c>
      <c r="U53" s="149"/>
      <c r="V53" s="81" t="s">
        <v>44</v>
      </c>
    </row>
    <row r="54" spans="1:22" ht="15.75" customHeight="1" x14ac:dyDescent="0.3">
      <c r="A54" s="136" t="s">
        <v>180</v>
      </c>
      <c r="B54" s="129"/>
      <c r="C54" s="129"/>
      <c r="D54" s="129"/>
      <c r="E54" s="129"/>
      <c r="F54" s="129"/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9" t="s">
        <v>44</v>
      </c>
      <c r="N54" s="150" t="s">
        <v>181</v>
      </c>
      <c r="O54" s="150"/>
      <c r="P54" s="150"/>
      <c r="Q54" s="150"/>
      <c r="R54" s="151" t="s">
        <v>44</v>
      </c>
      <c r="S54" s="151"/>
      <c r="T54" s="152">
        <f>T52/T53</f>
        <v>0.9039975522355147</v>
      </c>
      <c r="U54" s="153"/>
      <c r="V54" s="158" t="s">
        <v>44</v>
      </c>
    </row>
    <row r="55" spans="1:22" ht="15.75" customHeight="1" x14ac:dyDescent="0.3">
      <c r="A55" s="130"/>
      <c r="B55" s="130"/>
      <c r="C55" s="130"/>
      <c r="D55" s="130"/>
      <c r="E55" s="130"/>
      <c r="F55" s="130"/>
      <c r="G55" s="78"/>
      <c r="H55" s="78"/>
      <c r="I55" s="78"/>
      <c r="J55" s="78"/>
      <c r="K55" s="80"/>
      <c r="L55" s="80"/>
      <c r="M55" s="79"/>
      <c r="N55" s="150"/>
      <c r="O55" s="150"/>
      <c r="P55" s="150"/>
      <c r="Q55" s="150"/>
      <c r="R55" s="151"/>
      <c r="S55" s="151"/>
      <c r="T55" s="154"/>
      <c r="U55" s="155"/>
      <c r="V55" s="158"/>
    </row>
    <row r="56" spans="1:22" ht="15.75" customHeight="1" x14ac:dyDescent="0.3">
      <c r="A56" s="130"/>
      <c r="B56" s="130"/>
      <c r="C56" s="130"/>
      <c r="D56" s="130"/>
      <c r="E56" s="130"/>
      <c r="F56" s="130"/>
      <c r="G56" s="78"/>
      <c r="H56" s="78"/>
      <c r="I56" s="78"/>
      <c r="J56" s="78"/>
      <c r="K56" s="80"/>
      <c r="L56" s="80"/>
      <c r="M56" s="79"/>
      <c r="N56" s="150"/>
      <c r="O56" s="150"/>
      <c r="P56" s="150"/>
      <c r="Q56" s="150"/>
      <c r="R56" s="151"/>
      <c r="S56" s="151"/>
      <c r="T56" s="156"/>
      <c r="U56" s="157"/>
      <c r="V56" s="158"/>
    </row>
    <row r="57" spans="1:22" ht="31.5" customHeight="1" x14ac:dyDescent="0.3">
      <c r="A57" s="159"/>
      <c r="B57" s="129"/>
      <c r="C57" s="129"/>
      <c r="D57" s="129"/>
      <c r="E57" s="129"/>
      <c r="F57" s="129"/>
      <c r="G57" s="78"/>
      <c r="H57" s="78"/>
      <c r="I57" s="78"/>
      <c r="J57" s="78"/>
      <c r="K57" s="47"/>
      <c r="L57" s="47"/>
      <c r="M57" s="74"/>
      <c r="N57" s="160" t="s">
        <v>182</v>
      </c>
      <c r="O57" s="161"/>
      <c r="P57" s="161"/>
      <c r="Q57" s="161"/>
      <c r="R57" s="162">
        <f>0.5*R49+0.3*T54+0.2*M47</f>
        <v>0.95932818457412916</v>
      </c>
      <c r="S57" s="163"/>
      <c r="T57" s="163"/>
      <c r="U57" s="163"/>
      <c r="V57" s="82" t="s">
        <v>44</v>
      </c>
    </row>
    <row r="58" spans="1:22" ht="23.25" customHeight="1" x14ac:dyDescent="0.25">
      <c r="A58" s="159"/>
      <c r="B58" s="159"/>
      <c r="C58" s="159"/>
      <c r="D58" s="159"/>
      <c r="E58" s="159"/>
      <c r="F58" s="159"/>
      <c r="G58" s="83"/>
      <c r="H58" s="83"/>
      <c r="I58" s="83"/>
      <c r="J58" s="83"/>
      <c r="K58" s="83"/>
      <c r="L58" s="83"/>
      <c r="M58" s="83"/>
      <c r="N58" s="160" t="s">
        <v>183</v>
      </c>
      <c r="O58" s="160"/>
      <c r="P58" s="160"/>
      <c r="Q58" s="160"/>
      <c r="R58" s="164" t="str">
        <f>IF(R57&gt;=0.95,"Высокая эффективность",IF(AND(R57&lt;0.95,R57&gt;=0.8),"Средняя эффективность",IF(AND(R57&lt;0.8,R57&gt;=0.7),"Эффективность удовлетворительная",IF(R57&lt;0.7,"Эффективность неудовлетворительная",""))))</f>
        <v>Высокая эффективность</v>
      </c>
      <c r="S58" s="164"/>
      <c r="T58" s="164"/>
      <c r="U58" s="164"/>
      <c r="V58" s="82" t="s">
        <v>44</v>
      </c>
    </row>
    <row r="59" spans="1:22" ht="17.25" customHeight="1" x14ac:dyDescent="0.3">
      <c r="A59" s="18"/>
      <c r="B59" s="22"/>
      <c r="C59" s="18"/>
      <c r="D59" s="19"/>
      <c r="E59" s="19"/>
      <c r="F59" s="20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5.75" customHeight="1" x14ac:dyDescent="0.3">
      <c r="A60" s="18"/>
      <c r="B60" s="22"/>
      <c r="C60" s="18"/>
      <c r="D60" s="19"/>
      <c r="E60" s="19"/>
      <c r="F60" s="20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5.75" customHeight="1" x14ac:dyDescent="0.3">
      <c r="A61" s="18"/>
      <c r="B61" s="22"/>
      <c r="C61" s="18"/>
      <c r="D61" s="19"/>
      <c r="E61" s="19"/>
      <c r="F61" s="20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5.75" customHeight="1" x14ac:dyDescent="0.3">
      <c r="A62" s="18"/>
      <c r="B62" s="22"/>
      <c r="C62" s="18"/>
      <c r="D62" s="19"/>
      <c r="E62" s="19"/>
      <c r="F62" s="20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5.75" customHeight="1" x14ac:dyDescent="0.3">
      <c r="A63" s="18"/>
      <c r="B63" s="22"/>
      <c r="C63" s="18"/>
      <c r="D63" s="19"/>
      <c r="E63" s="19"/>
      <c r="F63" s="20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5.75" customHeight="1" x14ac:dyDescent="0.3">
      <c r="B64" s="84"/>
      <c r="P64" s="85"/>
      <c r="Q64" s="85"/>
      <c r="R64" s="85"/>
      <c r="S64" s="85"/>
    </row>
    <row r="65" spans="2:19" ht="15.75" customHeight="1" x14ac:dyDescent="0.3">
      <c r="B65" s="84"/>
      <c r="P65" s="85"/>
      <c r="Q65" s="85"/>
      <c r="R65" s="85"/>
      <c r="S65" s="85"/>
    </row>
    <row r="66" spans="2:19" ht="15.75" customHeight="1" x14ac:dyDescent="0.3">
      <c r="B66" s="84"/>
      <c r="P66" s="85"/>
      <c r="Q66" s="85"/>
      <c r="R66" s="85"/>
      <c r="S66" s="85"/>
    </row>
    <row r="67" spans="2:19" ht="15.75" customHeight="1" x14ac:dyDescent="0.3">
      <c r="B67" s="84"/>
      <c r="P67" s="85"/>
      <c r="Q67" s="85"/>
      <c r="R67" s="85"/>
      <c r="S67" s="86"/>
    </row>
    <row r="68" spans="2:19" ht="15.75" customHeight="1" x14ac:dyDescent="0.3">
      <c r="B68" s="84"/>
      <c r="P68" s="85"/>
      <c r="Q68" s="85"/>
      <c r="R68" s="85"/>
      <c r="S68" s="85"/>
    </row>
    <row r="69" spans="2:19" ht="15.75" customHeight="1" x14ac:dyDescent="0.3">
      <c r="B69" s="84"/>
      <c r="P69" s="85"/>
      <c r="Q69" s="85"/>
      <c r="R69" s="85"/>
      <c r="S69" s="85"/>
    </row>
    <row r="70" spans="2:19" ht="15.75" customHeight="1" x14ac:dyDescent="0.3">
      <c r="B70" s="84"/>
      <c r="P70" s="85"/>
      <c r="Q70" s="85"/>
      <c r="R70" s="85"/>
      <c r="S70" s="85"/>
    </row>
    <row r="71" spans="2:19" ht="15.75" customHeight="1" x14ac:dyDescent="0.3">
      <c r="B71" s="84"/>
      <c r="P71" s="85"/>
      <c r="Q71" s="85"/>
      <c r="R71" s="85"/>
      <c r="S71" s="85"/>
    </row>
    <row r="72" spans="2:19" ht="15.75" customHeight="1" x14ac:dyDescent="0.3">
      <c r="B72" s="84"/>
      <c r="P72" s="85"/>
      <c r="Q72" s="85"/>
      <c r="R72" s="85"/>
      <c r="S72" s="85"/>
    </row>
    <row r="73" spans="2:19" ht="15.75" customHeight="1" x14ac:dyDescent="0.3">
      <c r="B73" s="84"/>
      <c r="P73" s="85"/>
      <c r="Q73" s="85"/>
      <c r="R73" s="85"/>
      <c r="S73" s="85"/>
    </row>
    <row r="74" spans="2:19" ht="15.75" customHeight="1" x14ac:dyDescent="0.3">
      <c r="B74" s="84"/>
      <c r="P74" s="85"/>
      <c r="Q74" s="85"/>
      <c r="R74" s="85"/>
      <c r="S74" s="85"/>
    </row>
    <row r="75" spans="2:19" ht="15.75" customHeight="1" x14ac:dyDescent="0.3">
      <c r="B75" s="84"/>
      <c r="P75" s="85"/>
      <c r="Q75" s="85"/>
      <c r="R75" s="85"/>
      <c r="S75" s="85"/>
    </row>
    <row r="76" spans="2:19" ht="15.75" customHeight="1" x14ac:dyDescent="0.3">
      <c r="B76" s="84"/>
      <c r="P76" s="85"/>
      <c r="Q76" s="85"/>
      <c r="R76" s="85"/>
      <c r="S76" s="85"/>
    </row>
    <row r="77" spans="2:19" ht="15.75" customHeight="1" x14ac:dyDescent="0.3">
      <c r="B77" s="84"/>
      <c r="P77" s="85"/>
      <c r="Q77" s="85"/>
      <c r="R77" s="85"/>
      <c r="S77" s="85"/>
    </row>
    <row r="78" spans="2:19" ht="15.75" customHeight="1" x14ac:dyDescent="0.3">
      <c r="B78" s="84"/>
      <c r="P78" s="85"/>
      <c r="Q78" s="85"/>
      <c r="R78" s="85"/>
      <c r="S78" s="85"/>
    </row>
    <row r="79" spans="2:19" ht="15.75" customHeight="1" x14ac:dyDescent="0.3">
      <c r="B79" s="84"/>
      <c r="P79" s="85"/>
      <c r="Q79" s="85"/>
      <c r="R79" s="85"/>
      <c r="S79" s="85"/>
    </row>
    <row r="80" spans="2:19" ht="15.75" customHeight="1" x14ac:dyDescent="0.3">
      <c r="B80" s="84"/>
      <c r="P80" s="85"/>
      <c r="Q80" s="85"/>
      <c r="R80" s="85"/>
      <c r="S80" s="85"/>
    </row>
    <row r="81" spans="2:19" ht="15.75" customHeight="1" x14ac:dyDescent="0.3">
      <c r="B81" s="84"/>
      <c r="P81" s="85"/>
      <c r="Q81" s="85"/>
      <c r="R81" s="85"/>
      <c r="S81" s="85"/>
    </row>
    <row r="82" spans="2:19" ht="15.75" customHeight="1" x14ac:dyDescent="0.3">
      <c r="B82" s="84"/>
      <c r="P82" s="85"/>
      <c r="Q82" s="85"/>
      <c r="R82" s="85"/>
      <c r="S82" s="85"/>
    </row>
    <row r="83" spans="2:19" ht="15.75" customHeight="1" x14ac:dyDescent="0.3">
      <c r="B83" s="84"/>
      <c r="P83" s="85"/>
      <c r="Q83" s="85"/>
      <c r="R83" s="85"/>
      <c r="S83" s="85"/>
    </row>
    <row r="84" spans="2:19" ht="15.75" customHeight="1" x14ac:dyDescent="0.3">
      <c r="B84" s="84"/>
      <c r="P84" s="85"/>
      <c r="Q84" s="85"/>
      <c r="R84" s="85"/>
      <c r="S84" s="85"/>
    </row>
    <row r="85" spans="2:19" ht="15.75" customHeight="1" x14ac:dyDescent="0.3">
      <c r="B85" s="84"/>
      <c r="P85" s="85"/>
      <c r="Q85" s="85"/>
      <c r="R85" s="85"/>
      <c r="S85" s="85"/>
    </row>
    <row r="86" spans="2:19" ht="15.75" customHeight="1" x14ac:dyDescent="0.3">
      <c r="B86" s="84"/>
      <c r="P86" s="85"/>
      <c r="Q86" s="85"/>
      <c r="R86" s="85"/>
      <c r="S86" s="85"/>
    </row>
    <row r="87" spans="2:19" ht="15.75" customHeight="1" x14ac:dyDescent="0.3">
      <c r="B87" s="84"/>
      <c r="P87" s="85"/>
      <c r="Q87" s="85"/>
      <c r="R87" s="85"/>
      <c r="S87" s="85"/>
    </row>
    <row r="88" spans="2:19" ht="15.75" customHeight="1" x14ac:dyDescent="0.3">
      <c r="B88" s="84"/>
      <c r="P88" s="85"/>
      <c r="Q88" s="85"/>
      <c r="R88" s="85"/>
      <c r="S88" s="85"/>
    </row>
    <row r="89" spans="2:19" ht="15.75" customHeight="1" x14ac:dyDescent="0.3">
      <c r="B89" s="84"/>
      <c r="P89" s="85"/>
      <c r="Q89" s="85"/>
      <c r="R89" s="85"/>
      <c r="S89" s="85"/>
    </row>
    <row r="90" spans="2:19" ht="15.75" customHeight="1" x14ac:dyDescent="0.3">
      <c r="B90" s="84"/>
      <c r="P90" s="85"/>
      <c r="Q90" s="85"/>
      <c r="R90" s="85"/>
      <c r="S90" s="85"/>
    </row>
    <row r="91" spans="2:19" ht="15.75" customHeight="1" x14ac:dyDescent="0.3">
      <c r="B91" s="84"/>
      <c r="P91" s="85"/>
      <c r="Q91" s="85"/>
      <c r="R91" s="85"/>
      <c r="S91" s="85"/>
    </row>
    <row r="92" spans="2:19" ht="15.75" customHeight="1" x14ac:dyDescent="0.3">
      <c r="B92" s="84"/>
      <c r="P92" s="85"/>
      <c r="Q92" s="85"/>
      <c r="R92" s="85"/>
      <c r="S92" s="85"/>
    </row>
    <row r="93" spans="2:19" ht="15.75" customHeight="1" x14ac:dyDescent="0.3">
      <c r="B93" s="84"/>
      <c r="P93" s="85"/>
      <c r="Q93" s="85"/>
      <c r="R93" s="85"/>
      <c r="S93" s="85"/>
    </row>
    <row r="94" spans="2:19" ht="15.75" customHeight="1" x14ac:dyDescent="0.3">
      <c r="B94" s="84"/>
      <c r="P94" s="85"/>
      <c r="Q94" s="85"/>
      <c r="R94" s="85"/>
      <c r="S94" s="85"/>
    </row>
    <row r="95" spans="2:19" ht="15.75" customHeight="1" x14ac:dyDescent="0.3">
      <c r="B95" s="84"/>
      <c r="P95" s="85"/>
      <c r="Q95" s="85"/>
      <c r="R95" s="85"/>
      <c r="S95" s="85"/>
    </row>
    <row r="96" spans="2:19" ht="15.75" customHeight="1" x14ac:dyDescent="0.3">
      <c r="B96" s="84"/>
      <c r="P96" s="85"/>
      <c r="Q96" s="85"/>
      <c r="R96" s="85"/>
      <c r="S96" s="85"/>
    </row>
    <row r="97" spans="2:19" ht="15.75" customHeight="1" x14ac:dyDescent="0.3">
      <c r="B97" s="84"/>
      <c r="P97" s="85"/>
      <c r="Q97" s="85"/>
      <c r="R97" s="85"/>
      <c r="S97" s="85"/>
    </row>
    <row r="98" spans="2:19" ht="15.75" customHeight="1" x14ac:dyDescent="0.3">
      <c r="B98" s="84"/>
      <c r="P98" s="85"/>
      <c r="Q98" s="85"/>
      <c r="R98" s="85"/>
      <c r="S98" s="85"/>
    </row>
    <row r="99" spans="2:19" ht="15.75" customHeight="1" x14ac:dyDescent="0.3">
      <c r="B99" s="84"/>
      <c r="P99" s="85"/>
      <c r="Q99" s="85"/>
      <c r="R99" s="85"/>
      <c r="S99" s="85"/>
    </row>
    <row r="100" spans="2:19" ht="15.75" customHeight="1" x14ac:dyDescent="0.3">
      <c r="B100" s="84"/>
      <c r="P100" s="85"/>
      <c r="Q100" s="85"/>
      <c r="R100" s="85"/>
      <c r="S100" s="85"/>
    </row>
    <row r="101" spans="2:19" ht="15.75" customHeight="1" x14ac:dyDescent="0.3">
      <c r="B101" s="84"/>
      <c r="P101" s="85"/>
      <c r="Q101" s="85"/>
      <c r="R101" s="85"/>
      <c r="S101" s="85"/>
    </row>
    <row r="102" spans="2:19" ht="15.75" customHeight="1" x14ac:dyDescent="0.3">
      <c r="B102" s="84"/>
      <c r="P102" s="85"/>
      <c r="Q102" s="85"/>
      <c r="R102" s="85"/>
      <c r="S102" s="85"/>
    </row>
    <row r="103" spans="2:19" ht="15.75" customHeight="1" x14ac:dyDescent="0.3">
      <c r="B103" s="84"/>
      <c r="P103" s="85"/>
      <c r="Q103" s="85"/>
      <c r="R103" s="85"/>
      <c r="S103" s="85"/>
    </row>
    <row r="104" spans="2:19" ht="15.75" customHeight="1" x14ac:dyDescent="0.3">
      <c r="B104" s="84"/>
      <c r="P104" s="85"/>
      <c r="Q104" s="85"/>
      <c r="R104" s="85"/>
      <c r="S104" s="85"/>
    </row>
    <row r="105" spans="2:19" ht="15.75" customHeight="1" x14ac:dyDescent="0.3">
      <c r="B105" s="84"/>
      <c r="P105" s="85"/>
      <c r="Q105" s="85"/>
      <c r="R105" s="85"/>
      <c r="S105" s="85"/>
    </row>
    <row r="106" spans="2:19" ht="15.75" customHeight="1" x14ac:dyDescent="0.3">
      <c r="B106" s="84"/>
      <c r="P106" s="85"/>
      <c r="Q106" s="85"/>
      <c r="R106" s="85"/>
      <c r="S106" s="85"/>
    </row>
    <row r="107" spans="2:19" ht="15.75" customHeight="1" x14ac:dyDescent="0.3">
      <c r="B107" s="84"/>
      <c r="P107" s="85"/>
      <c r="Q107" s="85"/>
      <c r="R107" s="85"/>
      <c r="S107" s="85"/>
    </row>
    <row r="108" spans="2:19" ht="15.75" customHeight="1" x14ac:dyDescent="0.3">
      <c r="B108" s="84"/>
      <c r="P108" s="85"/>
      <c r="Q108" s="85"/>
      <c r="R108" s="85"/>
      <c r="S108" s="85"/>
    </row>
    <row r="109" spans="2:19" ht="15.75" customHeight="1" x14ac:dyDescent="0.3">
      <c r="B109" s="84"/>
      <c r="P109" s="85"/>
      <c r="Q109" s="85"/>
      <c r="R109" s="85"/>
      <c r="S109" s="85"/>
    </row>
    <row r="110" spans="2:19" ht="15.75" customHeight="1" x14ac:dyDescent="0.3">
      <c r="B110" s="84"/>
      <c r="P110" s="85"/>
      <c r="Q110" s="85"/>
      <c r="R110" s="85"/>
      <c r="S110" s="85"/>
    </row>
    <row r="111" spans="2:19" ht="15.75" customHeight="1" x14ac:dyDescent="0.3">
      <c r="B111" s="84"/>
      <c r="P111" s="85"/>
      <c r="Q111" s="85"/>
      <c r="R111" s="85"/>
      <c r="S111" s="85"/>
    </row>
    <row r="112" spans="2:19" ht="15.75" customHeight="1" x14ac:dyDescent="0.3">
      <c r="B112" s="84"/>
      <c r="P112" s="85"/>
      <c r="Q112" s="85"/>
      <c r="R112" s="85"/>
      <c r="S112" s="85"/>
    </row>
    <row r="113" spans="2:19" ht="15.75" customHeight="1" x14ac:dyDescent="0.3">
      <c r="B113" s="84"/>
      <c r="P113" s="85"/>
      <c r="Q113" s="85"/>
      <c r="R113" s="85"/>
      <c r="S113" s="85"/>
    </row>
    <row r="114" spans="2:19" ht="15.75" customHeight="1" x14ac:dyDescent="0.3">
      <c r="B114" s="84"/>
      <c r="P114" s="85"/>
      <c r="Q114" s="85"/>
      <c r="R114" s="85"/>
      <c r="S114" s="85"/>
    </row>
    <row r="115" spans="2:19" ht="15.75" customHeight="1" x14ac:dyDescent="0.3">
      <c r="B115" s="84"/>
      <c r="P115" s="85"/>
      <c r="Q115" s="85"/>
      <c r="R115" s="85"/>
      <c r="S115" s="85"/>
    </row>
    <row r="116" spans="2:19" ht="15.75" customHeight="1" x14ac:dyDescent="0.3">
      <c r="B116" s="84"/>
      <c r="P116" s="85"/>
      <c r="Q116" s="85"/>
      <c r="R116" s="85"/>
      <c r="S116" s="85"/>
    </row>
    <row r="117" spans="2:19" ht="15.75" customHeight="1" x14ac:dyDescent="0.3">
      <c r="B117" s="84"/>
      <c r="P117" s="85"/>
      <c r="Q117" s="85"/>
      <c r="R117" s="85"/>
      <c r="S117" s="85"/>
    </row>
    <row r="118" spans="2:19" ht="15.75" customHeight="1" x14ac:dyDescent="0.3">
      <c r="B118" s="84"/>
      <c r="P118" s="85"/>
      <c r="Q118" s="85"/>
      <c r="R118" s="85"/>
      <c r="S118" s="85"/>
    </row>
    <row r="119" spans="2:19" ht="15.75" customHeight="1" x14ac:dyDescent="0.3">
      <c r="B119" s="84"/>
      <c r="P119" s="85"/>
      <c r="Q119" s="85"/>
      <c r="R119" s="85"/>
      <c r="S119" s="85"/>
    </row>
    <row r="120" spans="2:19" ht="15.75" customHeight="1" x14ac:dyDescent="0.3">
      <c r="B120" s="84"/>
      <c r="P120" s="85"/>
      <c r="Q120" s="85"/>
      <c r="R120" s="85"/>
      <c r="S120" s="85"/>
    </row>
    <row r="121" spans="2:19" ht="15.75" customHeight="1" x14ac:dyDescent="0.3">
      <c r="B121" s="84"/>
      <c r="P121" s="85"/>
      <c r="Q121" s="85"/>
      <c r="R121" s="85"/>
      <c r="S121" s="85"/>
    </row>
    <row r="122" spans="2:19" ht="15.75" customHeight="1" x14ac:dyDescent="0.3">
      <c r="B122" s="84"/>
      <c r="P122" s="85"/>
      <c r="Q122" s="85"/>
      <c r="R122" s="85"/>
      <c r="S122" s="85"/>
    </row>
    <row r="123" spans="2:19" ht="15.75" customHeight="1" x14ac:dyDescent="0.3">
      <c r="B123" s="84"/>
      <c r="P123" s="85"/>
      <c r="Q123" s="85"/>
      <c r="R123" s="85"/>
      <c r="S123" s="85"/>
    </row>
    <row r="124" spans="2:19" ht="15.75" customHeight="1" x14ac:dyDescent="0.3">
      <c r="B124" s="84"/>
      <c r="P124" s="85"/>
      <c r="Q124" s="85"/>
      <c r="R124" s="85"/>
      <c r="S124" s="85"/>
    </row>
    <row r="125" spans="2:19" ht="15.75" customHeight="1" x14ac:dyDescent="0.3">
      <c r="B125" s="84"/>
      <c r="P125" s="85"/>
      <c r="Q125" s="85"/>
      <c r="R125" s="85"/>
      <c r="S125" s="85"/>
    </row>
    <row r="126" spans="2:19" ht="15.75" customHeight="1" x14ac:dyDescent="0.3">
      <c r="B126" s="84"/>
      <c r="P126" s="85"/>
      <c r="Q126" s="85"/>
      <c r="R126" s="85"/>
      <c r="S126" s="85"/>
    </row>
    <row r="127" spans="2:19" ht="15.75" customHeight="1" x14ac:dyDescent="0.3">
      <c r="B127" s="84"/>
      <c r="P127" s="85"/>
      <c r="Q127" s="85"/>
      <c r="R127" s="85"/>
      <c r="S127" s="85"/>
    </row>
    <row r="128" spans="2:19" ht="15.75" customHeight="1" x14ac:dyDescent="0.3">
      <c r="B128" s="84"/>
      <c r="P128" s="85"/>
      <c r="Q128" s="85"/>
      <c r="R128" s="85"/>
      <c r="S128" s="85"/>
    </row>
    <row r="129" spans="2:19" ht="15.75" customHeight="1" x14ac:dyDescent="0.3">
      <c r="B129" s="84"/>
      <c r="P129" s="85"/>
      <c r="Q129" s="85"/>
      <c r="R129" s="85"/>
      <c r="S129" s="85"/>
    </row>
    <row r="130" spans="2:19" ht="15.75" customHeight="1" x14ac:dyDescent="0.3">
      <c r="B130" s="84"/>
      <c r="P130" s="85"/>
      <c r="Q130" s="85"/>
      <c r="R130" s="85"/>
      <c r="S130" s="85"/>
    </row>
    <row r="131" spans="2:19" ht="15.75" customHeight="1" x14ac:dyDescent="0.3">
      <c r="B131" s="84"/>
      <c r="P131" s="85"/>
      <c r="Q131" s="85"/>
      <c r="R131" s="85"/>
      <c r="S131" s="85"/>
    </row>
    <row r="132" spans="2:19" ht="15.75" customHeight="1" x14ac:dyDescent="0.3">
      <c r="B132" s="84"/>
      <c r="P132" s="85"/>
      <c r="Q132" s="85"/>
      <c r="R132" s="85"/>
      <c r="S132" s="85"/>
    </row>
    <row r="133" spans="2:19" ht="15.75" customHeight="1" x14ac:dyDescent="0.3">
      <c r="B133" s="84"/>
      <c r="P133" s="85"/>
      <c r="Q133" s="85"/>
      <c r="R133" s="85"/>
      <c r="S133" s="85"/>
    </row>
    <row r="134" spans="2:19" ht="15.75" customHeight="1" x14ac:dyDescent="0.3">
      <c r="B134" s="84"/>
      <c r="P134" s="85"/>
      <c r="Q134" s="85"/>
      <c r="R134" s="85"/>
      <c r="S134" s="85"/>
    </row>
    <row r="135" spans="2:19" ht="15.75" customHeight="1" x14ac:dyDescent="0.3">
      <c r="B135" s="84"/>
      <c r="P135" s="85"/>
      <c r="Q135" s="85"/>
      <c r="R135" s="85"/>
      <c r="S135" s="85"/>
    </row>
    <row r="136" spans="2:19" ht="15.75" customHeight="1" x14ac:dyDescent="0.3">
      <c r="B136" s="84"/>
      <c r="P136" s="85"/>
      <c r="Q136" s="85"/>
      <c r="R136" s="85"/>
      <c r="S136" s="85"/>
    </row>
    <row r="137" spans="2:19" ht="15.75" customHeight="1" x14ac:dyDescent="0.3">
      <c r="B137" s="84"/>
      <c r="P137" s="85"/>
      <c r="Q137" s="85"/>
      <c r="R137" s="85"/>
      <c r="S137" s="85"/>
    </row>
    <row r="138" spans="2:19" ht="15.75" customHeight="1" x14ac:dyDescent="0.3">
      <c r="B138" s="84"/>
      <c r="P138" s="85"/>
      <c r="Q138" s="85"/>
      <c r="R138" s="85"/>
      <c r="S138" s="85"/>
    </row>
    <row r="139" spans="2:19" ht="15.75" customHeight="1" x14ac:dyDescent="0.3">
      <c r="B139" s="84"/>
      <c r="P139" s="85"/>
      <c r="Q139" s="85"/>
      <c r="R139" s="85"/>
      <c r="S139" s="85"/>
    </row>
    <row r="140" spans="2:19" ht="15.75" customHeight="1" x14ac:dyDescent="0.3">
      <c r="B140" s="84"/>
      <c r="P140" s="85"/>
      <c r="Q140" s="85"/>
      <c r="R140" s="85"/>
      <c r="S140" s="85"/>
    </row>
    <row r="141" spans="2:19" ht="15.75" customHeight="1" x14ac:dyDescent="0.3">
      <c r="B141" s="84"/>
      <c r="P141" s="85"/>
      <c r="Q141" s="85"/>
      <c r="R141" s="85"/>
      <c r="S141" s="85"/>
    </row>
    <row r="142" spans="2:19" ht="15.75" customHeight="1" x14ac:dyDescent="0.3">
      <c r="B142" s="84"/>
      <c r="P142" s="85"/>
      <c r="Q142" s="85"/>
      <c r="R142" s="85"/>
      <c r="S142" s="85"/>
    </row>
    <row r="143" spans="2:19" ht="15.75" customHeight="1" x14ac:dyDescent="0.3">
      <c r="B143" s="84"/>
      <c r="P143" s="85"/>
      <c r="Q143" s="85"/>
      <c r="R143" s="85"/>
      <c r="S143" s="85"/>
    </row>
    <row r="144" spans="2:19" ht="15.75" customHeight="1" x14ac:dyDescent="0.3">
      <c r="B144" s="84"/>
      <c r="P144" s="85"/>
      <c r="Q144" s="85"/>
      <c r="R144" s="85"/>
      <c r="S144" s="85"/>
    </row>
    <row r="145" spans="2:19" ht="15.75" customHeight="1" x14ac:dyDescent="0.3">
      <c r="B145" s="84"/>
      <c r="P145" s="85"/>
      <c r="Q145" s="85"/>
      <c r="R145" s="85"/>
      <c r="S145" s="85"/>
    </row>
    <row r="146" spans="2:19" ht="15.75" customHeight="1" x14ac:dyDescent="0.3">
      <c r="B146" s="84"/>
      <c r="P146" s="85"/>
      <c r="Q146" s="85"/>
      <c r="R146" s="85"/>
      <c r="S146" s="85"/>
    </row>
    <row r="147" spans="2:19" ht="15.75" customHeight="1" x14ac:dyDescent="0.3">
      <c r="B147" s="84"/>
      <c r="P147" s="85"/>
      <c r="Q147" s="85"/>
      <c r="R147" s="85"/>
      <c r="S147" s="85"/>
    </row>
    <row r="148" spans="2:19" ht="15.75" customHeight="1" x14ac:dyDescent="0.3">
      <c r="B148" s="84"/>
      <c r="P148" s="85"/>
      <c r="Q148" s="85"/>
      <c r="R148" s="85"/>
      <c r="S148" s="85"/>
    </row>
    <row r="149" spans="2:19" ht="15.75" customHeight="1" x14ac:dyDescent="0.3">
      <c r="B149" s="84"/>
      <c r="P149" s="85"/>
      <c r="Q149" s="85"/>
      <c r="R149" s="85"/>
      <c r="S149" s="85"/>
    </row>
    <row r="150" spans="2:19" ht="15.75" customHeight="1" x14ac:dyDescent="0.3">
      <c r="B150" s="84"/>
      <c r="P150" s="85"/>
      <c r="Q150" s="85"/>
      <c r="R150" s="85"/>
      <c r="S150" s="85"/>
    </row>
    <row r="151" spans="2:19" ht="15.75" customHeight="1" x14ac:dyDescent="0.3">
      <c r="B151" s="84"/>
      <c r="P151" s="85"/>
      <c r="Q151" s="85"/>
      <c r="R151" s="85"/>
      <c r="S151" s="85"/>
    </row>
    <row r="152" spans="2:19" ht="15.75" customHeight="1" x14ac:dyDescent="0.3">
      <c r="B152" s="84"/>
      <c r="P152" s="85"/>
      <c r="Q152" s="85"/>
      <c r="R152" s="85"/>
      <c r="S152" s="85"/>
    </row>
    <row r="153" spans="2:19" ht="15.75" customHeight="1" x14ac:dyDescent="0.3">
      <c r="B153" s="84"/>
      <c r="P153" s="85"/>
      <c r="Q153" s="85"/>
      <c r="R153" s="85"/>
      <c r="S153" s="85"/>
    </row>
    <row r="154" spans="2:19" ht="15.75" customHeight="1" x14ac:dyDescent="0.3">
      <c r="B154" s="84"/>
      <c r="P154" s="85"/>
      <c r="Q154" s="85"/>
      <c r="R154" s="85"/>
      <c r="S154" s="85"/>
    </row>
    <row r="155" spans="2:19" ht="15.75" customHeight="1" x14ac:dyDescent="0.3">
      <c r="B155" s="84"/>
      <c r="P155" s="85"/>
      <c r="Q155" s="85"/>
      <c r="R155" s="85"/>
      <c r="S155" s="85"/>
    </row>
    <row r="156" spans="2:19" ht="15.75" customHeight="1" x14ac:dyDescent="0.3">
      <c r="B156" s="84"/>
      <c r="P156" s="85"/>
      <c r="Q156" s="85"/>
      <c r="R156" s="85"/>
      <c r="S156" s="85"/>
    </row>
    <row r="157" spans="2:19" ht="15.75" customHeight="1" x14ac:dyDescent="0.3">
      <c r="B157" s="84"/>
      <c r="P157" s="85"/>
      <c r="Q157" s="85"/>
      <c r="R157" s="85"/>
      <c r="S157" s="85"/>
    </row>
    <row r="158" spans="2:19" ht="15.75" customHeight="1" x14ac:dyDescent="0.3">
      <c r="B158" s="84"/>
      <c r="P158" s="85"/>
      <c r="Q158" s="85"/>
      <c r="R158" s="85"/>
      <c r="S158" s="85"/>
    </row>
    <row r="159" spans="2:19" ht="15.75" customHeight="1" x14ac:dyDescent="0.3">
      <c r="B159" s="84"/>
      <c r="P159" s="85"/>
      <c r="Q159" s="85"/>
      <c r="R159" s="85"/>
      <c r="S159" s="85"/>
    </row>
    <row r="160" spans="2:19" ht="15.75" customHeight="1" x14ac:dyDescent="0.3">
      <c r="B160" s="84"/>
      <c r="P160" s="85"/>
      <c r="Q160" s="85"/>
      <c r="R160" s="85"/>
      <c r="S160" s="85"/>
    </row>
    <row r="161" spans="2:19" ht="15.75" customHeight="1" x14ac:dyDescent="0.3">
      <c r="B161" s="84"/>
      <c r="P161" s="85"/>
      <c r="Q161" s="85"/>
      <c r="R161" s="85"/>
      <c r="S161" s="85"/>
    </row>
    <row r="162" spans="2:19" ht="15.75" customHeight="1" x14ac:dyDescent="0.3">
      <c r="B162" s="84"/>
      <c r="P162" s="85"/>
      <c r="Q162" s="85"/>
      <c r="R162" s="85"/>
      <c r="S162" s="85"/>
    </row>
    <row r="163" spans="2:19" ht="15.75" customHeight="1" x14ac:dyDescent="0.3">
      <c r="B163" s="84"/>
      <c r="P163" s="85"/>
      <c r="Q163" s="85"/>
      <c r="R163" s="85"/>
      <c r="S163" s="85"/>
    </row>
    <row r="164" spans="2:19" ht="15.75" customHeight="1" x14ac:dyDescent="0.3">
      <c r="B164" s="84"/>
      <c r="P164" s="85"/>
      <c r="Q164" s="85"/>
      <c r="R164" s="85"/>
      <c r="S164" s="85"/>
    </row>
    <row r="165" spans="2:19" ht="15.75" customHeight="1" x14ac:dyDescent="0.3">
      <c r="B165" s="84"/>
      <c r="P165" s="85"/>
      <c r="Q165" s="85"/>
      <c r="R165" s="85"/>
      <c r="S165" s="85"/>
    </row>
    <row r="166" spans="2:19" ht="15.75" customHeight="1" x14ac:dyDescent="0.3">
      <c r="B166" s="84"/>
      <c r="P166" s="85"/>
      <c r="Q166" s="85"/>
      <c r="R166" s="85"/>
      <c r="S166" s="85"/>
    </row>
    <row r="167" spans="2:19" ht="15.75" customHeight="1" x14ac:dyDescent="0.3">
      <c r="B167" s="84"/>
      <c r="P167" s="85"/>
      <c r="Q167" s="85"/>
      <c r="R167" s="85"/>
      <c r="S167" s="85"/>
    </row>
    <row r="168" spans="2:19" ht="15.75" customHeight="1" x14ac:dyDescent="0.3">
      <c r="B168" s="84"/>
      <c r="P168" s="85"/>
      <c r="Q168" s="85"/>
      <c r="R168" s="85"/>
      <c r="S168" s="85"/>
    </row>
    <row r="169" spans="2:19" ht="15.75" customHeight="1" x14ac:dyDescent="0.3">
      <c r="B169" s="84"/>
      <c r="P169" s="85"/>
      <c r="Q169" s="85"/>
      <c r="R169" s="85"/>
      <c r="S169" s="85"/>
    </row>
    <row r="170" spans="2:19" ht="15.75" customHeight="1" x14ac:dyDescent="0.3">
      <c r="B170" s="84"/>
      <c r="P170" s="85"/>
      <c r="Q170" s="85"/>
      <c r="R170" s="85"/>
      <c r="S170" s="85"/>
    </row>
    <row r="171" spans="2:19" ht="15.75" customHeight="1" x14ac:dyDescent="0.3">
      <c r="B171" s="84"/>
      <c r="P171" s="85"/>
      <c r="Q171" s="85"/>
      <c r="R171" s="85"/>
      <c r="S171" s="85"/>
    </row>
    <row r="172" spans="2:19" ht="15.75" customHeight="1" x14ac:dyDescent="0.3">
      <c r="B172" s="84"/>
      <c r="P172" s="85"/>
      <c r="Q172" s="85"/>
      <c r="R172" s="85"/>
      <c r="S172" s="85"/>
    </row>
    <row r="173" spans="2:19" ht="15.75" customHeight="1" x14ac:dyDescent="0.3">
      <c r="B173" s="84"/>
      <c r="P173" s="85"/>
      <c r="Q173" s="85"/>
      <c r="R173" s="85"/>
      <c r="S173" s="85"/>
    </row>
    <row r="174" spans="2:19" ht="15.75" customHeight="1" x14ac:dyDescent="0.3">
      <c r="B174" s="84"/>
      <c r="P174" s="85"/>
      <c r="Q174" s="85"/>
      <c r="R174" s="85"/>
      <c r="S174" s="85"/>
    </row>
    <row r="175" spans="2:19" ht="15.75" customHeight="1" x14ac:dyDescent="0.3">
      <c r="B175" s="84"/>
      <c r="P175" s="85"/>
      <c r="Q175" s="85"/>
      <c r="R175" s="85"/>
      <c r="S175" s="85"/>
    </row>
    <row r="176" spans="2:19" ht="15.75" customHeight="1" x14ac:dyDescent="0.3">
      <c r="B176" s="84"/>
      <c r="P176" s="85"/>
      <c r="Q176" s="85"/>
      <c r="R176" s="85"/>
      <c r="S176" s="85"/>
    </row>
    <row r="177" spans="2:19" ht="15.75" customHeight="1" x14ac:dyDescent="0.3">
      <c r="B177" s="84"/>
      <c r="P177" s="85"/>
      <c r="Q177" s="85"/>
      <c r="R177" s="85"/>
      <c r="S177" s="85"/>
    </row>
    <row r="178" spans="2:19" ht="15.75" customHeight="1" x14ac:dyDescent="0.3">
      <c r="B178" s="84"/>
      <c r="P178" s="85"/>
      <c r="Q178" s="85"/>
      <c r="R178" s="85"/>
      <c r="S178" s="85"/>
    </row>
    <row r="179" spans="2:19" ht="15.75" customHeight="1" x14ac:dyDescent="0.3">
      <c r="B179" s="84"/>
      <c r="P179" s="85"/>
      <c r="Q179" s="85"/>
      <c r="R179" s="85"/>
      <c r="S179" s="85"/>
    </row>
    <row r="180" spans="2:19" ht="15.75" customHeight="1" x14ac:dyDescent="0.3">
      <c r="B180" s="84"/>
      <c r="P180" s="85"/>
      <c r="Q180" s="85"/>
      <c r="R180" s="85"/>
      <c r="S180" s="85"/>
    </row>
    <row r="181" spans="2:19" ht="15.75" customHeight="1" x14ac:dyDescent="0.3">
      <c r="B181" s="84"/>
      <c r="P181" s="85"/>
      <c r="Q181" s="85"/>
      <c r="R181" s="85"/>
      <c r="S181" s="85"/>
    </row>
    <row r="182" spans="2:19" ht="15.75" customHeight="1" x14ac:dyDescent="0.3">
      <c r="B182" s="84"/>
      <c r="P182" s="85"/>
      <c r="Q182" s="85"/>
      <c r="R182" s="85"/>
      <c r="S182" s="85"/>
    </row>
    <row r="183" spans="2:19" ht="15.75" customHeight="1" x14ac:dyDescent="0.3">
      <c r="B183" s="84"/>
      <c r="P183" s="85"/>
      <c r="Q183" s="85"/>
      <c r="R183" s="85"/>
      <c r="S183" s="85"/>
    </row>
    <row r="184" spans="2:19" ht="15.75" customHeight="1" x14ac:dyDescent="0.3">
      <c r="B184" s="84"/>
      <c r="P184" s="85"/>
      <c r="Q184" s="85"/>
      <c r="R184" s="85"/>
      <c r="S184" s="85"/>
    </row>
    <row r="185" spans="2:19" ht="15.75" customHeight="1" x14ac:dyDescent="0.3">
      <c r="B185" s="84"/>
      <c r="P185" s="85"/>
      <c r="Q185" s="85"/>
      <c r="R185" s="85"/>
      <c r="S185" s="85"/>
    </row>
    <row r="186" spans="2:19" ht="15.75" customHeight="1" x14ac:dyDescent="0.3">
      <c r="B186" s="84"/>
      <c r="P186" s="85"/>
      <c r="Q186" s="85"/>
      <c r="R186" s="85"/>
      <c r="S186" s="85"/>
    </row>
    <row r="187" spans="2:19" ht="15.75" customHeight="1" x14ac:dyDescent="0.3">
      <c r="B187" s="84"/>
      <c r="P187" s="85"/>
      <c r="Q187" s="85"/>
      <c r="R187" s="85"/>
      <c r="S187" s="85"/>
    </row>
    <row r="188" spans="2:19" ht="15.75" customHeight="1" x14ac:dyDescent="0.3">
      <c r="B188" s="84"/>
      <c r="P188" s="85"/>
      <c r="Q188" s="85"/>
      <c r="R188" s="85"/>
      <c r="S188" s="85"/>
    </row>
    <row r="189" spans="2:19" ht="15.75" customHeight="1" x14ac:dyDescent="0.3">
      <c r="B189" s="84"/>
      <c r="P189" s="85"/>
      <c r="Q189" s="85"/>
      <c r="R189" s="85"/>
      <c r="S189" s="85"/>
    </row>
    <row r="190" spans="2:19" ht="15.75" customHeight="1" x14ac:dyDescent="0.3">
      <c r="B190" s="84"/>
      <c r="P190" s="85"/>
      <c r="Q190" s="85"/>
      <c r="R190" s="85"/>
      <c r="S190" s="85"/>
    </row>
    <row r="191" spans="2:19" ht="15.75" customHeight="1" x14ac:dyDescent="0.3">
      <c r="B191" s="84"/>
      <c r="P191" s="85"/>
      <c r="Q191" s="85"/>
      <c r="R191" s="85"/>
      <c r="S191" s="85"/>
    </row>
    <row r="192" spans="2:19" ht="15.75" customHeight="1" x14ac:dyDescent="0.3">
      <c r="B192" s="84"/>
      <c r="P192" s="85"/>
      <c r="Q192" s="85"/>
      <c r="R192" s="85"/>
      <c r="S192" s="85"/>
    </row>
    <row r="193" spans="2:19" ht="15.75" customHeight="1" x14ac:dyDescent="0.3">
      <c r="B193" s="84"/>
      <c r="P193" s="85"/>
      <c r="Q193" s="85"/>
      <c r="R193" s="85"/>
      <c r="S193" s="85"/>
    </row>
    <row r="194" spans="2:19" ht="15.75" customHeight="1" x14ac:dyDescent="0.3">
      <c r="B194" s="84"/>
      <c r="P194" s="85"/>
      <c r="Q194" s="85"/>
      <c r="R194" s="85"/>
      <c r="S194" s="85"/>
    </row>
    <row r="195" spans="2:19" ht="15.75" customHeight="1" x14ac:dyDescent="0.3">
      <c r="B195" s="84"/>
      <c r="P195" s="85"/>
      <c r="Q195" s="85"/>
      <c r="R195" s="85"/>
      <c r="S195" s="85"/>
    </row>
    <row r="196" spans="2:19" ht="15.75" customHeight="1" x14ac:dyDescent="0.3">
      <c r="B196" s="84"/>
      <c r="P196" s="85"/>
      <c r="Q196" s="85"/>
      <c r="R196" s="85"/>
      <c r="S196" s="85"/>
    </row>
    <row r="197" spans="2:19" ht="15.75" customHeight="1" x14ac:dyDescent="0.3">
      <c r="B197" s="84"/>
      <c r="P197" s="85"/>
      <c r="Q197" s="85"/>
      <c r="R197" s="85"/>
      <c r="S197" s="85"/>
    </row>
    <row r="198" spans="2:19" ht="15.75" customHeight="1" x14ac:dyDescent="0.3">
      <c r="B198" s="84"/>
      <c r="P198" s="85"/>
      <c r="Q198" s="85"/>
      <c r="R198" s="85"/>
      <c r="S198" s="85"/>
    </row>
    <row r="199" spans="2:19" ht="15.75" customHeight="1" x14ac:dyDescent="0.3">
      <c r="B199" s="84"/>
      <c r="P199" s="85"/>
      <c r="Q199" s="85"/>
      <c r="R199" s="85"/>
      <c r="S199" s="85"/>
    </row>
    <row r="200" spans="2:19" ht="15.75" customHeight="1" x14ac:dyDescent="0.3">
      <c r="B200" s="84"/>
      <c r="P200" s="85"/>
      <c r="Q200" s="85"/>
      <c r="R200" s="85"/>
      <c r="S200" s="85"/>
    </row>
    <row r="201" spans="2:19" ht="15.75" customHeight="1" x14ac:dyDescent="0.3">
      <c r="B201" s="84"/>
      <c r="P201" s="85"/>
      <c r="Q201" s="85"/>
      <c r="R201" s="85"/>
      <c r="S201" s="85"/>
    </row>
    <row r="202" spans="2:19" ht="15.75" customHeight="1" x14ac:dyDescent="0.3">
      <c r="B202" s="84"/>
      <c r="P202" s="85"/>
      <c r="Q202" s="85"/>
      <c r="R202" s="85"/>
      <c r="S202" s="85"/>
    </row>
    <row r="203" spans="2:19" ht="15.75" customHeight="1" x14ac:dyDescent="0.3">
      <c r="B203" s="84"/>
      <c r="P203" s="85"/>
      <c r="Q203" s="85"/>
      <c r="R203" s="85"/>
      <c r="S203" s="85"/>
    </row>
    <row r="204" spans="2:19" ht="15.75" customHeight="1" x14ac:dyDescent="0.3">
      <c r="B204" s="84"/>
      <c r="P204" s="85"/>
      <c r="Q204" s="85"/>
      <c r="R204" s="85"/>
      <c r="S204" s="85"/>
    </row>
    <row r="205" spans="2:19" ht="15.75" customHeight="1" x14ac:dyDescent="0.3">
      <c r="B205" s="84"/>
      <c r="P205" s="85"/>
      <c r="Q205" s="85"/>
      <c r="R205" s="85"/>
      <c r="S205" s="85"/>
    </row>
    <row r="206" spans="2:19" ht="15.75" customHeight="1" x14ac:dyDescent="0.3">
      <c r="B206" s="84"/>
      <c r="P206" s="85"/>
      <c r="Q206" s="85"/>
      <c r="R206" s="85"/>
      <c r="S206" s="85"/>
    </row>
    <row r="207" spans="2:19" ht="15.75" customHeight="1" x14ac:dyDescent="0.3">
      <c r="B207" s="84"/>
      <c r="P207" s="85"/>
      <c r="Q207" s="85"/>
      <c r="R207" s="85"/>
      <c r="S207" s="85"/>
    </row>
    <row r="208" spans="2:19" ht="15.75" customHeight="1" x14ac:dyDescent="0.3">
      <c r="B208" s="84"/>
      <c r="P208" s="85"/>
      <c r="Q208" s="85"/>
      <c r="R208" s="85"/>
      <c r="S208" s="85"/>
    </row>
    <row r="209" spans="2:19" ht="15.75" customHeight="1" x14ac:dyDescent="0.3">
      <c r="B209" s="84"/>
      <c r="P209" s="85"/>
      <c r="Q209" s="85"/>
      <c r="R209" s="85"/>
      <c r="S209" s="85"/>
    </row>
    <row r="210" spans="2:19" ht="15.75" customHeight="1" x14ac:dyDescent="0.3">
      <c r="B210" s="84"/>
      <c r="P210" s="85"/>
      <c r="Q210" s="85"/>
      <c r="R210" s="85"/>
      <c r="S210" s="85"/>
    </row>
    <row r="211" spans="2:19" ht="15.75" customHeight="1" x14ac:dyDescent="0.3">
      <c r="B211" s="84"/>
      <c r="P211" s="85"/>
      <c r="Q211" s="85"/>
      <c r="R211" s="85"/>
      <c r="S211" s="85"/>
    </row>
    <row r="212" spans="2:19" ht="15.75" customHeight="1" x14ac:dyDescent="0.3">
      <c r="B212" s="84"/>
      <c r="P212" s="85"/>
      <c r="Q212" s="85"/>
      <c r="R212" s="85"/>
      <c r="S212" s="85"/>
    </row>
    <row r="213" spans="2:19" ht="15.75" customHeight="1" x14ac:dyDescent="0.3">
      <c r="B213" s="84"/>
      <c r="P213" s="85"/>
      <c r="Q213" s="85"/>
      <c r="R213" s="85"/>
      <c r="S213" s="85"/>
    </row>
    <row r="214" spans="2:19" ht="15.75" customHeight="1" x14ac:dyDescent="0.3">
      <c r="B214" s="84"/>
      <c r="P214" s="85"/>
      <c r="Q214" s="85"/>
      <c r="R214" s="85"/>
      <c r="S214" s="85"/>
    </row>
    <row r="215" spans="2:19" ht="15.75" customHeight="1" x14ac:dyDescent="0.3">
      <c r="B215" s="84"/>
      <c r="P215" s="85"/>
      <c r="Q215" s="85"/>
      <c r="R215" s="85"/>
      <c r="S215" s="85"/>
    </row>
    <row r="216" spans="2:19" ht="15.75" customHeight="1" x14ac:dyDescent="0.3">
      <c r="B216" s="84"/>
      <c r="P216" s="85"/>
      <c r="Q216" s="85"/>
      <c r="R216" s="85"/>
      <c r="S216" s="85"/>
    </row>
    <row r="217" spans="2:19" ht="15.75" customHeight="1" x14ac:dyDescent="0.3">
      <c r="B217" s="84"/>
      <c r="P217" s="85"/>
      <c r="Q217" s="85"/>
      <c r="R217" s="85"/>
      <c r="S217" s="85"/>
    </row>
    <row r="218" spans="2:19" ht="15.75" customHeight="1" x14ac:dyDescent="0.3">
      <c r="B218" s="84"/>
      <c r="P218" s="85"/>
      <c r="Q218" s="85"/>
      <c r="R218" s="85"/>
      <c r="S218" s="85"/>
    </row>
    <row r="219" spans="2:19" ht="15.75" customHeight="1" x14ac:dyDescent="0.3">
      <c r="B219" s="84"/>
      <c r="P219" s="85"/>
      <c r="Q219" s="85"/>
      <c r="R219" s="85"/>
      <c r="S219" s="85"/>
    </row>
    <row r="220" spans="2:19" ht="15.75" customHeight="1" x14ac:dyDescent="0.3">
      <c r="B220" s="84"/>
      <c r="P220" s="85"/>
      <c r="Q220" s="85"/>
      <c r="R220" s="85"/>
      <c r="S220" s="85"/>
    </row>
    <row r="221" spans="2:19" ht="15.75" customHeight="1" x14ac:dyDescent="0.3">
      <c r="B221" s="84"/>
      <c r="P221" s="85"/>
      <c r="Q221" s="85"/>
      <c r="R221" s="85"/>
      <c r="S221" s="85"/>
    </row>
    <row r="222" spans="2:19" ht="15.75" customHeight="1" x14ac:dyDescent="0.3">
      <c r="B222" s="84"/>
      <c r="P222" s="85"/>
      <c r="Q222" s="85"/>
      <c r="R222" s="85"/>
      <c r="S222" s="85"/>
    </row>
    <row r="223" spans="2:19" ht="15.75" customHeight="1" x14ac:dyDescent="0.3">
      <c r="B223" s="84"/>
      <c r="P223" s="85"/>
      <c r="Q223" s="85"/>
      <c r="R223" s="85"/>
      <c r="S223" s="85"/>
    </row>
    <row r="224" spans="2:19" ht="15.75" customHeight="1" x14ac:dyDescent="0.3">
      <c r="B224" s="84"/>
      <c r="P224" s="85"/>
      <c r="Q224" s="85"/>
      <c r="R224" s="85"/>
      <c r="S224" s="85"/>
    </row>
    <row r="225" spans="2:19" ht="15.75" customHeight="1" x14ac:dyDescent="0.3">
      <c r="B225" s="84"/>
      <c r="P225" s="85"/>
      <c r="Q225" s="85"/>
      <c r="R225" s="85"/>
      <c r="S225" s="85"/>
    </row>
    <row r="226" spans="2:19" ht="15.75" customHeight="1" x14ac:dyDescent="0.3">
      <c r="B226" s="84"/>
      <c r="P226" s="85"/>
      <c r="Q226" s="85"/>
      <c r="R226" s="85"/>
      <c r="S226" s="85"/>
    </row>
    <row r="227" spans="2:19" ht="15.75" customHeight="1" x14ac:dyDescent="0.3">
      <c r="B227" s="84"/>
      <c r="P227" s="85"/>
      <c r="Q227" s="85"/>
      <c r="R227" s="85"/>
      <c r="S227" s="85"/>
    </row>
    <row r="228" spans="2:19" ht="15.75" customHeight="1" x14ac:dyDescent="0.3">
      <c r="B228" s="84"/>
      <c r="P228" s="85"/>
      <c r="Q228" s="85"/>
      <c r="R228" s="85"/>
      <c r="S228" s="85"/>
    </row>
    <row r="229" spans="2:19" ht="15.75" customHeight="1" x14ac:dyDescent="0.3">
      <c r="B229" s="84"/>
      <c r="P229" s="85"/>
      <c r="Q229" s="85"/>
      <c r="R229" s="85"/>
      <c r="S229" s="85"/>
    </row>
    <row r="230" spans="2:19" ht="15.75" customHeight="1" x14ac:dyDescent="0.3">
      <c r="B230" s="84"/>
      <c r="P230" s="85"/>
      <c r="Q230" s="85"/>
      <c r="R230" s="85"/>
      <c r="S230" s="85"/>
    </row>
    <row r="231" spans="2:19" ht="15.75" customHeight="1" x14ac:dyDescent="0.3">
      <c r="B231" s="84"/>
      <c r="P231" s="85"/>
      <c r="Q231" s="85"/>
      <c r="R231" s="85"/>
      <c r="S231" s="85"/>
    </row>
    <row r="232" spans="2:19" ht="15.75" customHeight="1" x14ac:dyDescent="0.3">
      <c r="B232" s="84"/>
      <c r="P232" s="85"/>
      <c r="Q232" s="85"/>
      <c r="R232" s="85"/>
      <c r="S232" s="85"/>
    </row>
    <row r="233" spans="2:19" ht="15.75" customHeight="1" x14ac:dyDescent="0.3">
      <c r="B233" s="84"/>
      <c r="P233" s="85"/>
      <c r="Q233" s="85"/>
      <c r="R233" s="85"/>
      <c r="S233" s="85"/>
    </row>
    <row r="234" spans="2:19" ht="15.75" customHeight="1" x14ac:dyDescent="0.3">
      <c r="B234" s="84"/>
      <c r="P234" s="85"/>
      <c r="Q234" s="85"/>
      <c r="R234" s="85"/>
      <c r="S234" s="85"/>
    </row>
    <row r="235" spans="2:19" ht="15.75" customHeight="1" x14ac:dyDescent="0.3">
      <c r="B235" s="84"/>
      <c r="P235" s="85"/>
      <c r="Q235" s="85"/>
      <c r="R235" s="85"/>
      <c r="S235" s="85"/>
    </row>
    <row r="236" spans="2:19" ht="15.75" customHeight="1" x14ac:dyDescent="0.3">
      <c r="B236" s="84"/>
      <c r="P236" s="85"/>
      <c r="Q236" s="85"/>
      <c r="R236" s="85"/>
      <c r="S236" s="85"/>
    </row>
    <row r="237" spans="2:19" ht="15.75" customHeight="1" x14ac:dyDescent="0.3">
      <c r="B237" s="84"/>
      <c r="P237" s="85"/>
      <c r="Q237" s="85"/>
      <c r="R237" s="85"/>
      <c r="S237" s="85"/>
    </row>
    <row r="238" spans="2:19" ht="15.75" customHeight="1" x14ac:dyDescent="0.3">
      <c r="B238" s="84"/>
      <c r="P238" s="85"/>
      <c r="Q238" s="85"/>
      <c r="R238" s="85"/>
      <c r="S238" s="85"/>
    </row>
    <row r="239" spans="2:19" ht="15.75" customHeight="1" x14ac:dyDescent="0.3">
      <c r="B239" s="84"/>
      <c r="P239" s="85"/>
      <c r="Q239" s="85"/>
      <c r="R239" s="85"/>
      <c r="S239" s="85"/>
    </row>
    <row r="240" spans="2:19" ht="15.75" customHeight="1" x14ac:dyDescent="0.3">
      <c r="B240" s="84"/>
      <c r="P240" s="85"/>
      <c r="Q240" s="85"/>
      <c r="R240" s="85"/>
      <c r="S240" s="85"/>
    </row>
    <row r="241" spans="2:19" ht="15.75" customHeight="1" x14ac:dyDescent="0.3">
      <c r="B241" s="84"/>
      <c r="P241" s="85"/>
      <c r="Q241" s="85"/>
      <c r="R241" s="85"/>
      <c r="S241" s="85"/>
    </row>
    <row r="242" spans="2:19" ht="15.75" customHeight="1" x14ac:dyDescent="0.3">
      <c r="B242" s="84"/>
      <c r="P242" s="85"/>
      <c r="Q242" s="85"/>
      <c r="R242" s="85"/>
      <c r="S242" s="85"/>
    </row>
    <row r="243" spans="2:19" ht="15.75" customHeight="1" x14ac:dyDescent="0.3">
      <c r="B243" s="84"/>
      <c r="P243" s="85"/>
      <c r="Q243" s="85"/>
      <c r="R243" s="85"/>
      <c r="S243" s="85"/>
    </row>
    <row r="244" spans="2:19" ht="15.75" customHeight="1" x14ac:dyDescent="0.3">
      <c r="B244" s="84"/>
      <c r="P244" s="85"/>
      <c r="Q244" s="85"/>
      <c r="R244" s="85"/>
      <c r="S244" s="85"/>
    </row>
    <row r="245" spans="2:19" ht="15.75" customHeight="1" x14ac:dyDescent="0.3">
      <c r="B245" s="84"/>
      <c r="P245" s="85"/>
      <c r="Q245" s="85"/>
      <c r="R245" s="85"/>
      <c r="S245" s="85"/>
    </row>
    <row r="246" spans="2:19" ht="15.75" customHeight="1" x14ac:dyDescent="0.3">
      <c r="B246" s="84"/>
      <c r="P246" s="85"/>
      <c r="Q246" s="85"/>
      <c r="R246" s="85"/>
      <c r="S246" s="85"/>
    </row>
    <row r="247" spans="2:19" ht="15.75" customHeight="1" x14ac:dyDescent="0.3">
      <c r="B247" s="84"/>
      <c r="P247" s="85"/>
      <c r="Q247" s="85"/>
      <c r="R247" s="85"/>
      <c r="S247" s="85"/>
    </row>
    <row r="248" spans="2:19" ht="15.75" customHeight="1" x14ac:dyDescent="0.3">
      <c r="B248" s="84"/>
      <c r="P248" s="85"/>
      <c r="Q248" s="85"/>
      <c r="R248" s="85"/>
      <c r="S248" s="85"/>
    </row>
    <row r="249" spans="2:19" ht="15.75" customHeight="1" x14ac:dyDescent="0.3">
      <c r="B249" s="84"/>
      <c r="P249" s="85"/>
      <c r="Q249" s="85"/>
      <c r="R249" s="85"/>
      <c r="S249" s="85"/>
    </row>
    <row r="250" spans="2:19" ht="15.75" customHeight="1" x14ac:dyDescent="0.3">
      <c r="B250" s="84"/>
      <c r="P250" s="85"/>
      <c r="Q250" s="85"/>
      <c r="R250" s="85"/>
      <c r="S250" s="85"/>
    </row>
    <row r="251" spans="2:19" ht="15.75" customHeight="1" x14ac:dyDescent="0.3">
      <c r="B251" s="84"/>
      <c r="P251" s="85"/>
      <c r="Q251" s="85"/>
      <c r="R251" s="85"/>
      <c r="S251" s="85"/>
    </row>
    <row r="252" spans="2:19" ht="15.75" customHeight="1" x14ac:dyDescent="0.3">
      <c r="B252" s="84"/>
      <c r="P252" s="85"/>
      <c r="Q252" s="85"/>
      <c r="R252" s="85"/>
      <c r="S252" s="85"/>
    </row>
    <row r="253" spans="2:19" ht="15.75" customHeight="1" x14ac:dyDescent="0.3">
      <c r="B253" s="84"/>
      <c r="P253" s="85"/>
      <c r="Q253" s="85"/>
      <c r="R253" s="85"/>
      <c r="S253" s="85"/>
    </row>
    <row r="254" spans="2:19" ht="15.75" customHeight="1" x14ac:dyDescent="0.3">
      <c r="B254" s="84"/>
      <c r="P254" s="85"/>
      <c r="Q254" s="85"/>
      <c r="R254" s="85"/>
      <c r="S254" s="85"/>
    </row>
    <row r="255" spans="2:19" ht="15.75" customHeight="1" x14ac:dyDescent="0.3">
      <c r="B255" s="84"/>
      <c r="P255" s="85"/>
      <c r="Q255" s="85"/>
      <c r="R255" s="85"/>
      <c r="S255" s="85"/>
    </row>
    <row r="256" spans="2:19" ht="15.75" customHeight="1" x14ac:dyDescent="0.3">
      <c r="B256" s="84"/>
      <c r="P256" s="85"/>
      <c r="Q256" s="85"/>
      <c r="R256" s="85"/>
      <c r="S256" s="85"/>
    </row>
    <row r="257" spans="2:19" ht="15.75" customHeight="1" x14ac:dyDescent="0.3">
      <c r="B257" s="84"/>
      <c r="P257" s="85"/>
      <c r="Q257" s="85"/>
      <c r="R257" s="85"/>
      <c r="S257" s="85"/>
    </row>
    <row r="258" spans="2:19" ht="15.75" customHeight="1" x14ac:dyDescent="0.3">
      <c r="B258" s="84"/>
      <c r="P258" s="85"/>
      <c r="Q258" s="85"/>
      <c r="R258" s="85"/>
      <c r="S258" s="85"/>
    </row>
    <row r="259" spans="2:19" ht="15.75" customHeight="1" x14ac:dyDescent="0.3">
      <c r="B259" s="84"/>
      <c r="P259" s="85"/>
      <c r="Q259" s="85"/>
      <c r="R259" s="85"/>
      <c r="S259" s="85"/>
    </row>
    <row r="260" spans="2:19" ht="15.75" customHeight="1" x14ac:dyDescent="0.3">
      <c r="B260" s="84"/>
      <c r="P260" s="85"/>
      <c r="Q260" s="85"/>
      <c r="R260" s="85"/>
      <c r="S260" s="85"/>
    </row>
    <row r="261" spans="2:19" ht="15.75" customHeight="1" x14ac:dyDescent="0.3">
      <c r="B261" s="84"/>
      <c r="P261" s="85"/>
      <c r="Q261" s="85"/>
      <c r="R261" s="85"/>
      <c r="S261" s="85"/>
    </row>
    <row r="262" spans="2:19" ht="15.75" customHeight="1" x14ac:dyDescent="0.3">
      <c r="B262" s="84"/>
      <c r="P262" s="85"/>
      <c r="Q262" s="85"/>
      <c r="R262" s="85"/>
      <c r="S262" s="85"/>
    </row>
    <row r="263" spans="2:19" ht="15.75" customHeight="1" x14ac:dyDescent="0.3">
      <c r="B263" s="84"/>
      <c r="P263" s="85"/>
      <c r="Q263" s="85"/>
      <c r="R263" s="85"/>
      <c r="S263" s="85"/>
    </row>
    <row r="264" spans="2:19" ht="15.75" customHeight="1" x14ac:dyDescent="0.3">
      <c r="B264" s="84"/>
      <c r="P264" s="85"/>
      <c r="Q264" s="85"/>
      <c r="R264" s="85"/>
      <c r="S264" s="85"/>
    </row>
    <row r="265" spans="2:19" ht="15.75" customHeight="1" x14ac:dyDescent="0.3">
      <c r="B265" s="84"/>
      <c r="P265" s="85"/>
      <c r="Q265" s="85"/>
      <c r="R265" s="85"/>
      <c r="S265" s="85"/>
    </row>
    <row r="266" spans="2:19" ht="15.75" customHeight="1" x14ac:dyDescent="0.3">
      <c r="B266" s="84"/>
      <c r="P266" s="85"/>
      <c r="Q266" s="85"/>
      <c r="R266" s="85"/>
      <c r="S266" s="85"/>
    </row>
    <row r="267" spans="2:19" ht="15.75" customHeight="1" x14ac:dyDescent="0.3">
      <c r="B267" s="84"/>
      <c r="P267" s="85"/>
      <c r="Q267" s="85"/>
      <c r="R267" s="85"/>
      <c r="S267" s="85"/>
    </row>
    <row r="268" spans="2:19" ht="15.75" customHeight="1" x14ac:dyDescent="0.3">
      <c r="B268" s="84"/>
      <c r="P268" s="85"/>
      <c r="Q268" s="85"/>
      <c r="R268" s="85"/>
      <c r="S268" s="85"/>
    </row>
    <row r="269" spans="2:19" ht="15.75" customHeight="1" x14ac:dyDescent="0.3">
      <c r="B269" s="84"/>
      <c r="P269" s="85"/>
      <c r="Q269" s="85"/>
      <c r="R269" s="85"/>
      <c r="S269" s="85"/>
    </row>
    <row r="270" spans="2:19" ht="15.75" customHeight="1" x14ac:dyDescent="0.3">
      <c r="B270" s="84"/>
      <c r="P270" s="85"/>
      <c r="Q270" s="85"/>
      <c r="R270" s="85"/>
      <c r="S270" s="85"/>
    </row>
    <row r="271" spans="2:19" ht="15.75" customHeight="1" x14ac:dyDescent="0.3">
      <c r="B271" s="84"/>
      <c r="P271" s="85"/>
      <c r="Q271" s="85"/>
      <c r="R271" s="85"/>
      <c r="S271" s="85"/>
    </row>
    <row r="272" spans="2:19" ht="15.75" customHeight="1" x14ac:dyDescent="0.3">
      <c r="B272" s="84"/>
      <c r="P272" s="85"/>
      <c r="Q272" s="85"/>
      <c r="R272" s="85"/>
      <c r="S272" s="85"/>
    </row>
    <row r="273" spans="2:19" ht="15.75" customHeight="1" x14ac:dyDescent="0.3">
      <c r="B273" s="84"/>
      <c r="P273" s="85"/>
      <c r="Q273" s="85"/>
      <c r="R273" s="85"/>
      <c r="S273" s="85"/>
    </row>
    <row r="274" spans="2:19" ht="15.75" customHeight="1" x14ac:dyDescent="0.3">
      <c r="B274" s="84"/>
      <c r="P274" s="85"/>
      <c r="Q274" s="85"/>
      <c r="R274" s="85"/>
      <c r="S274" s="85"/>
    </row>
    <row r="275" spans="2:19" ht="15.75" customHeight="1" x14ac:dyDescent="0.3">
      <c r="B275" s="84"/>
      <c r="P275" s="85"/>
      <c r="Q275" s="85"/>
      <c r="R275" s="85"/>
      <c r="S275" s="85"/>
    </row>
    <row r="276" spans="2:19" ht="15.75" customHeight="1" x14ac:dyDescent="0.3">
      <c r="B276" s="84"/>
      <c r="P276" s="85"/>
      <c r="Q276" s="85"/>
      <c r="R276" s="85"/>
      <c r="S276" s="85"/>
    </row>
    <row r="277" spans="2:19" ht="15.75" customHeight="1" x14ac:dyDescent="0.3">
      <c r="B277" s="84"/>
      <c r="P277" s="85"/>
      <c r="Q277" s="85"/>
      <c r="R277" s="85"/>
      <c r="S277" s="85"/>
    </row>
    <row r="278" spans="2:19" ht="15.75" customHeight="1" x14ac:dyDescent="0.3">
      <c r="B278" s="84"/>
      <c r="P278" s="85"/>
      <c r="Q278" s="85"/>
      <c r="R278" s="85"/>
      <c r="S278" s="85"/>
    </row>
    <row r="279" spans="2:19" ht="15.75" customHeight="1" x14ac:dyDescent="0.3">
      <c r="B279" s="84"/>
      <c r="P279" s="85"/>
      <c r="Q279" s="85"/>
      <c r="R279" s="85"/>
      <c r="S279" s="85"/>
    </row>
    <row r="280" spans="2:19" ht="15.75" customHeight="1" x14ac:dyDescent="0.3">
      <c r="B280" s="84"/>
      <c r="P280" s="85"/>
      <c r="Q280" s="85"/>
      <c r="R280" s="85"/>
      <c r="S280" s="85"/>
    </row>
    <row r="281" spans="2:19" ht="15.75" customHeight="1" x14ac:dyDescent="0.3">
      <c r="B281" s="84"/>
      <c r="P281" s="85"/>
      <c r="Q281" s="85"/>
      <c r="R281" s="85"/>
      <c r="S281" s="85"/>
    </row>
    <row r="282" spans="2:19" ht="15.75" customHeight="1" x14ac:dyDescent="0.3">
      <c r="B282" s="84"/>
      <c r="P282" s="85"/>
      <c r="Q282" s="85"/>
      <c r="R282" s="85"/>
      <c r="S282" s="85"/>
    </row>
    <row r="283" spans="2:19" ht="15.75" customHeight="1" x14ac:dyDescent="0.3">
      <c r="B283" s="84"/>
      <c r="P283" s="85"/>
      <c r="Q283" s="85"/>
      <c r="R283" s="85"/>
      <c r="S283" s="85"/>
    </row>
    <row r="284" spans="2:19" ht="15.75" customHeight="1" x14ac:dyDescent="0.3">
      <c r="B284" s="84"/>
      <c r="P284" s="85"/>
      <c r="Q284" s="85"/>
      <c r="R284" s="85"/>
      <c r="S284" s="85"/>
    </row>
    <row r="285" spans="2:19" ht="15.75" customHeight="1" x14ac:dyDescent="0.3">
      <c r="B285" s="84"/>
      <c r="P285" s="85"/>
      <c r="Q285" s="85"/>
      <c r="R285" s="85"/>
      <c r="S285" s="85"/>
    </row>
    <row r="286" spans="2:19" ht="15.75" customHeight="1" x14ac:dyDescent="0.3">
      <c r="B286" s="84"/>
      <c r="P286" s="85"/>
      <c r="Q286" s="85"/>
      <c r="R286" s="85"/>
      <c r="S286" s="85"/>
    </row>
    <row r="287" spans="2:19" ht="15.75" customHeight="1" x14ac:dyDescent="0.3">
      <c r="B287" s="84"/>
      <c r="P287" s="85"/>
      <c r="Q287" s="85"/>
      <c r="R287" s="85"/>
      <c r="S287" s="85"/>
    </row>
    <row r="288" spans="2:19" ht="15.75" customHeight="1" x14ac:dyDescent="0.3">
      <c r="B288" s="84"/>
      <c r="P288" s="85"/>
      <c r="Q288" s="85"/>
      <c r="R288" s="85"/>
      <c r="S288" s="85"/>
    </row>
    <row r="289" spans="2:19" ht="15.75" customHeight="1" x14ac:dyDescent="0.3">
      <c r="B289" s="84"/>
      <c r="P289" s="85"/>
      <c r="Q289" s="85"/>
      <c r="R289" s="85"/>
      <c r="S289" s="85"/>
    </row>
    <row r="290" spans="2:19" ht="15.75" customHeight="1" x14ac:dyDescent="0.3">
      <c r="B290" s="84"/>
      <c r="P290" s="85"/>
      <c r="Q290" s="85"/>
      <c r="R290" s="85"/>
      <c r="S290" s="85"/>
    </row>
    <row r="291" spans="2:19" ht="15.75" customHeight="1" x14ac:dyDescent="0.3">
      <c r="B291" s="84"/>
      <c r="P291" s="85"/>
      <c r="Q291" s="85"/>
      <c r="R291" s="85"/>
      <c r="S291" s="85"/>
    </row>
    <row r="292" spans="2:19" ht="15.75" customHeight="1" x14ac:dyDescent="0.3">
      <c r="B292" s="84"/>
      <c r="P292" s="85"/>
      <c r="Q292" s="85"/>
      <c r="R292" s="85"/>
      <c r="S292" s="85"/>
    </row>
    <row r="293" spans="2:19" ht="15.75" customHeight="1" x14ac:dyDescent="0.3">
      <c r="B293" s="84"/>
      <c r="P293" s="85"/>
      <c r="Q293" s="85"/>
      <c r="R293" s="85"/>
      <c r="S293" s="85"/>
    </row>
    <row r="294" spans="2:19" ht="15.75" customHeight="1" x14ac:dyDescent="0.3">
      <c r="B294" s="84"/>
      <c r="P294" s="85"/>
      <c r="Q294" s="85"/>
      <c r="R294" s="85"/>
      <c r="S294" s="85"/>
    </row>
    <row r="295" spans="2:19" ht="15.75" customHeight="1" x14ac:dyDescent="0.3">
      <c r="B295" s="84"/>
      <c r="P295" s="85"/>
      <c r="Q295" s="85"/>
      <c r="R295" s="85"/>
      <c r="S295" s="85"/>
    </row>
    <row r="296" spans="2:19" ht="15.75" customHeight="1" x14ac:dyDescent="0.3">
      <c r="B296" s="84"/>
      <c r="P296" s="85"/>
      <c r="Q296" s="85"/>
      <c r="R296" s="85"/>
      <c r="S296" s="85"/>
    </row>
    <row r="297" spans="2:19" ht="15.75" customHeight="1" x14ac:dyDescent="0.3">
      <c r="B297" s="84"/>
      <c r="P297" s="85"/>
      <c r="Q297" s="85"/>
      <c r="R297" s="85"/>
      <c r="S297" s="85"/>
    </row>
    <row r="298" spans="2:19" ht="15.75" customHeight="1" x14ac:dyDescent="0.3">
      <c r="B298" s="84"/>
      <c r="P298" s="85"/>
      <c r="Q298" s="85"/>
      <c r="R298" s="85"/>
      <c r="S298" s="85"/>
    </row>
    <row r="299" spans="2:19" ht="15.75" customHeight="1" x14ac:dyDescent="0.3">
      <c r="B299" s="84"/>
      <c r="P299" s="85"/>
      <c r="Q299" s="85"/>
      <c r="R299" s="85"/>
      <c r="S299" s="85"/>
    </row>
    <row r="300" spans="2:19" ht="15.75" customHeight="1" x14ac:dyDescent="0.3">
      <c r="B300" s="84"/>
      <c r="P300" s="85"/>
      <c r="Q300" s="85"/>
      <c r="R300" s="85"/>
      <c r="S300" s="85"/>
    </row>
    <row r="301" spans="2:19" ht="15.75" customHeight="1" x14ac:dyDescent="0.3">
      <c r="B301" s="84"/>
      <c r="P301" s="85"/>
      <c r="Q301" s="85"/>
      <c r="R301" s="85"/>
      <c r="S301" s="85"/>
    </row>
    <row r="302" spans="2:19" ht="15.75" customHeight="1" x14ac:dyDescent="0.3">
      <c r="B302" s="84"/>
      <c r="P302" s="85"/>
      <c r="Q302" s="85"/>
      <c r="R302" s="85"/>
      <c r="S302" s="85"/>
    </row>
    <row r="303" spans="2:19" ht="15.75" customHeight="1" x14ac:dyDescent="0.3">
      <c r="B303" s="84"/>
      <c r="P303" s="85"/>
      <c r="Q303" s="85"/>
      <c r="R303" s="85"/>
      <c r="S303" s="85"/>
    </row>
    <row r="304" spans="2:19" ht="15.75" customHeight="1" x14ac:dyDescent="0.3">
      <c r="B304" s="84"/>
      <c r="P304" s="85"/>
      <c r="Q304" s="85"/>
      <c r="R304" s="85"/>
      <c r="S304" s="85"/>
    </row>
    <row r="305" spans="2:19" ht="15.75" customHeight="1" x14ac:dyDescent="0.3">
      <c r="B305" s="84"/>
      <c r="P305" s="85"/>
      <c r="Q305" s="85"/>
      <c r="R305" s="85"/>
      <c r="S305" s="85"/>
    </row>
    <row r="306" spans="2:19" ht="15.75" customHeight="1" x14ac:dyDescent="0.3">
      <c r="B306" s="84"/>
      <c r="P306" s="85"/>
      <c r="Q306" s="85"/>
      <c r="R306" s="85"/>
      <c r="S306" s="85"/>
    </row>
    <row r="307" spans="2:19" ht="15.75" customHeight="1" x14ac:dyDescent="0.3">
      <c r="B307" s="84"/>
      <c r="P307" s="85"/>
      <c r="Q307" s="85"/>
      <c r="R307" s="85"/>
      <c r="S307" s="85"/>
    </row>
    <row r="308" spans="2:19" ht="15.75" customHeight="1" x14ac:dyDescent="0.3">
      <c r="B308" s="84"/>
      <c r="P308" s="85"/>
      <c r="Q308" s="85"/>
      <c r="R308" s="85"/>
      <c r="S308" s="85"/>
    </row>
    <row r="309" spans="2:19" ht="15.75" customHeight="1" x14ac:dyDescent="0.3">
      <c r="B309" s="84"/>
      <c r="P309" s="85"/>
      <c r="Q309" s="85"/>
      <c r="R309" s="85"/>
      <c r="S309" s="85"/>
    </row>
    <row r="310" spans="2:19" ht="15.75" customHeight="1" x14ac:dyDescent="0.3">
      <c r="B310" s="84"/>
      <c r="P310" s="85"/>
      <c r="Q310" s="85"/>
      <c r="R310" s="85"/>
      <c r="S310" s="85"/>
    </row>
    <row r="311" spans="2:19" ht="15.75" customHeight="1" x14ac:dyDescent="0.3">
      <c r="B311" s="84"/>
      <c r="P311" s="85"/>
      <c r="Q311" s="85"/>
      <c r="R311" s="85"/>
      <c r="S311" s="85"/>
    </row>
    <row r="312" spans="2:19" ht="15.75" customHeight="1" x14ac:dyDescent="0.3">
      <c r="B312" s="84"/>
      <c r="P312" s="85"/>
      <c r="Q312" s="85"/>
      <c r="R312" s="85"/>
      <c r="S312" s="85"/>
    </row>
    <row r="313" spans="2:19" ht="15.75" customHeight="1" x14ac:dyDescent="0.3">
      <c r="B313" s="84"/>
      <c r="P313" s="85"/>
      <c r="Q313" s="85"/>
      <c r="R313" s="85"/>
      <c r="S313" s="85"/>
    </row>
    <row r="314" spans="2:19" ht="15.75" customHeight="1" x14ac:dyDescent="0.3">
      <c r="B314" s="84"/>
      <c r="P314" s="85"/>
      <c r="Q314" s="85"/>
      <c r="R314" s="85"/>
      <c r="S314" s="85"/>
    </row>
    <row r="315" spans="2:19" ht="15.75" customHeight="1" x14ac:dyDescent="0.3">
      <c r="B315" s="84"/>
      <c r="P315" s="85"/>
      <c r="Q315" s="85"/>
      <c r="R315" s="85"/>
      <c r="S315" s="85"/>
    </row>
    <row r="316" spans="2:19" ht="15.75" customHeight="1" x14ac:dyDescent="0.3">
      <c r="B316" s="84"/>
      <c r="P316" s="85"/>
      <c r="Q316" s="85"/>
      <c r="R316" s="85"/>
      <c r="S316" s="85"/>
    </row>
    <row r="317" spans="2:19" ht="15.75" customHeight="1" x14ac:dyDescent="0.3">
      <c r="B317" s="84"/>
      <c r="P317" s="85"/>
      <c r="Q317" s="85"/>
      <c r="R317" s="85"/>
      <c r="S317" s="85"/>
    </row>
    <row r="318" spans="2:19" ht="15.75" customHeight="1" x14ac:dyDescent="0.3">
      <c r="B318" s="84"/>
      <c r="P318" s="85"/>
      <c r="Q318" s="85"/>
      <c r="R318" s="85"/>
      <c r="S318" s="85"/>
    </row>
    <row r="319" spans="2:19" ht="15.75" customHeight="1" x14ac:dyDescent="0.3">
      <c r="B319" s="84"/>
      <c r="P319" s="85"/>
      <c r="Q319" s="85"/>
      <c r="R319" s="85"/>
      <c r="S319" s="85"/>
    </row>
    <row r="320" spans="2:19" ht="15.75" customHeight="1" x14ac:dyDescent="0.3">
      <c r="B320" s="84"/>
      <c r="P320" s="85"/>
      <c r="Q320" s="85"/>
      <c r="R320" s="85"/>
      <c r="S320" s="85"/>
    </row>
    <row r="321" spans="2:19" ht="15.75" customHeight="1" x14ac:dyDescent="0.3">
      <c r="B321" s="84"/>
      <c r="P321" s="85"/>
      <c r="Q321" s="85"/>
      <c r="R321" s="85"/>
      <c r="S321" s="85"/>
    </row>
    <row r="322" spans="2:19" ht="15.75" customHeight="1" x14ac:dyDescent="0.3">
      <c r="B322" s="84"/>
      <c r="P322" s="85"/>
      <c r="Q322" s="85"/>
      <c r="R322" s="85"/>
      <c r="S322" s="85"/>
    </row>
    <row r="323" spans="2:19" ht="15.75" customHeight="1" x14ac:dyDescent="0.3">
      <c r="B323" s="84"/>
      <c r="P323" s="85"/>
      <c r="Q323" s="85"/>
      <c r="R323" s="85"/>
      <c r="S323" s="85"/>
    </row>
    <row r="324" spans="2:19" ht="15.75" customHeight="1" x14ac:dyDescent="0.3">
      <c r="B324" s="84"/>
      <c r="P324" s="85"/>
      <c r="Q324" s="85"/>
      <c r="R324" s="85"/>
      <c r="S324" s="85"/>
    </row>
    <row r="325" spans="2:19" ht="15.75" customHeight="1" x14ac:dyDescent="0.3">
      <c r="B325" s="84"/>
      <c r="P325" s="85"/>
      <c r="Q325" s="85"/>
      <c r="R325" s="85"/>
      <c r="S325" s="85"/>
    </row>
    <row r="326" spans="2:19" ht="15.75" customHeight="1" x14ac:dyDescent="0.3">
      <c r="B326" s="84"/>
      <c r="P326" s="85"/>
      <c r="Q326" s="85"/>
      <c r="R326" s="85"/>
      <c r="S326" s="85"/>
    </row>
    <row r="327" spans="2:19" ht="15.75" customHeight="1" x14ac:dyDescent="0.3">
      <c r="B327" s="84"/>
      <c r="P327" s="85"/>
      <c r="Q327" s="85"/>
      <c r="R327" s="85"/>
      <c r="S327" s="85"/>
    </row>
    <row r="328" spans="2:19" ht="15.75" customHeight="1" x14ac:dyDescent="0.3">
      <c r="B328" s="84"/>
      <c r="P328" s="85"/>
      <c r="Q328" s="85"/>
      <c r="R328" s="85"/>
      <c r="S328" s="85"/>
    </row>
    <row r="329" spans="2:19" ht="15.75" customHeight="1" x14ac:dyDescent="0.3">
      <c r="B329" s="84"/>
      <c r="P329" s="85"/>
      <c r="Q329" s="85"/>
      <c r="R329" s="85"/>
      <c r="S329" s="85"/>
    </row>
    <row r="330" spans="2:19" ht="15.75" customHeight="1" x14ac:dyDescent="0.3">
      <c r="B330" s="84"/>
      <c r="P330" s="85"/>
      <c r="Q330" s="85"/>
      <c r="R330" s="85"/>
      <c r="S330" s="85"/>
    </row>
    <row r="331" spans="2:19" ht="15.75" customHeight="1" x14ac:dyDescent="0.3">
      <c r="B331" s="84"/>
      <c r="P331" s="85"/>
      <c r="Q331" s="85"/>
      <c r="R331" s="85"/>
      <c r="S331" s="85"/>
    </row>
    <row r="332" spans="2:19" ht="15.75" customHeight="1" x14ac:dyDescent="0.3">
      <c r="B332" s="84"/>
      <c r="P332" s="85"/>
      <c r="Q332" s="85"/>
      <c r="R332" s="85"/>
      <c r="S332" s="85"/>
    </row>
    <row r="333" spans="2:19" ht="15.75" customHeight="1" x14ac:dyDescent="0.3">
      <c r="B333" s="84"/>
      <c r="P333" s="85"/>
      <c r="Q333" s="85"/>
      <c r="R333" s="85"/>
      <c r="S333" s="85"/>
    </row>
    <row r="334" spans="2:19" ht="15.75" customHeight="1" x14ac:dyDescent="0.3">
      <c r="B334" s="84"/>
      <c r="P334" s="85"/>
      <c r="Q334" s="85"/>
      <c r="R334" s="85"/>
      <c r="S334" s="85"/>
    </row>
    <row r="335" spans="2:19" ht="15.75" customHeight="1" x14ac:dyDescent="0.3">
      <c r="B335" s="84"/>
      <c r="P335" s="85"/>
      <c r="Q335" s="85"/>
      <c r="R335" s="85"/>
      <c r="S335" s="85"/>
    </row>
    <row r="336" spans="2:19" ht="15.75" customHeight="1" x14ac:dyDescent="0.3">
      <c r="B336" s="84"/>
      <c r="P336" s="85"/>
      <c r="Q336" s="85"/>
      <c r="R336" s="85"/>
      <c r="S336" s="85"/>
    </row>
    <row r="337" spans="2:19" ht="15.75" customHeight="1" x14ac:dyDescent="0.3">
      <c r="B337" s="84"/>
      <c r="P337" s="85"/>
      <c r="Q337" s="85"/>
      <c r="R337" s="85"/>
      <c r="S337" s="85"/>
    </row>
    <row r="338" spans="2:19" ht="15.75" customHeight="1" x14ac:dyDescent="0.3">
      <c r="B338" s="84"/>
      <c r="P338" s="85"/>
      <c r="Q338" s="85"/>
      <c r="R338" s="85"/>
      <c r="S338" s="85"/>
    </row>
    <row r="339" spans="2:19" ht="15.75" customHeight="1" x14ac:dyDescent="0.3">
      <c r="B339" s="84"/>
      <c r="P339" s="85"/>
      <c r="Q339" s="85"/>
      <c r="R339" s="85"/>
      <c r="S339" s="85"/>
    </row>
    <row r="340" spans="2:19" ht="15.75" customHeight="1" x14ac:dyDescent="0.3">
      <c r="B340" s="84"/>
      <c r="P340" s="85"/>
      <c r="Q340" s="85"/>
      <c r="R340" s="85"/>
      <c r="S340" s="85"/>
    </row>
    <row r="341" spans="2:19" ht="15.75" customHeight="1" x14ac:dyDescent="0.3">
      <c r="B341" s="84"/>
      <c r="P341" s="85"/>
      <c r="Q341" s="85"/>
      <c r="R341" s="85"/>
      <c r="S341" s="85"/>
    </row>
    <row r="342" spans="2:19" ht="15.75" customHeight="1" x14ac:dyDescent="0.3">
      <c r="B342" s="84"/>
      <c r="P342" s="85"/>
      <c r="Q342" s="85"/>
      <c r="R342" s="85"/>
      <c r="S342" s="85"/>
    </row>
    <row r="343" spans="2:19" ht="15.75" customHeight="1" x14ac:dyDescent="0.3">
      <c r="B343" s="84"/>
      <c r="P343" s="85"/>
      <c r="Q343" s="85"/>
      <c r="R343" s="85"/>
      <c r="S343" s="85"/>
    </row>
    <row r="344" spans="2:19" ht="15.75" customHeight="1" x14ac:dyDescent="0.3">
      <c r="B344" s="84"/>
      <c r="P344" s="85"/>
      <c r="Q344" s="85"/>
      <c r="R344" s="85"/>
      <c r="S344" s="85"/>
    </row>
    <row r="345" spans="2:19" ht="15.75" customHeight="1" x14ac:dyDescent="0.3">
      <c r="B345" s="84"/>
      <c r="P345" s="85"/>
      <c r="Q345" s="85"/>
      <c r="R345" s="85"/>
      <c r="S345" s="85"/>
    </row>
    <row r="346" spans="2:19" ht="15.75" customHeight="1" x14ac:dyDescent="0.3">
      <c r="B346" s="84"/>
      <c r="P346" s="85"/>
      <c r="Q346" s="85"/>
      <c r="R346" s="85"/>
      <c r="S346" s="85"/>
    </row>
    <row r="347" spans="2:19" ht="15.75" customHeight="1" x14ac:dyDescent="0.3">
      <c r="B347" s="84"/>
      <c r="P347" s="85"/>
      <c r="Q347" s="85"/>
      <c r="R347" s="85"/>
      <c r="S347" s="85"/>
    </row>
    <row r="348" spans="2:19" ht="15.75" customHeight="1" x14ac:dyDescent="0.3">
      <c r="B348" s="84"/>
      <c r="P348" s="85"/>
      <c r="Q348" s="85"/>
      <c r="R348" s="85"/>
      <c r="S348" s="85"/>
    </row>
    <row r="349" spans="2:19" ht="15.75" customHeight="1" x14ac:dyDescent="0.3">
      <c r="B349" s="84"/>
      <c r="P349" s="85"/>
      <c r="Q349" s="85"/>
      <c r="R349" s="85"/>
      <c r="S349" s="85"/>
    </row>
    <row r="350" spans="2:19" ht="15.75" customHeight="1" x14ac:dyDescent="0.3">
      <c r="B350" s="84"/>
      <c r="P350" s="85"/>
      <c r="Q350" s="85"/>
      <c r="R350" s="85"/>
      <c r="S350" s="85"/>
    </row>
    <row r="351" spans="2:19" ht="15.75" customHeight="1" x14ac:dyDescent="0.3">
      <c r="B351" s="84"/>
      <c r="P351" s="85"/>
      <c r="Q351" s="85"/>
      <c r="R351" s="85"/>
      <c r="S351" s="85"/>
    </row>
    <row r="352" spans="2:19" ht="15.75" customHeight="1" x14ac:dyDescent="0.3">
      <c r="B352" s="84"/>
      <c r="P352" s="85"/>
      <c r="Q352" s="85"/>
      <c r="R352" s="85"/>
      <c r="S352" s="85"/>
    </row>
    <row r="353" spans="2:19" ht="15.75" customHeight="1" x14ac:dyDescent="0.3">
      <c r="B353" s="84"/>
      <c r="P353" s="85"/>
      <c r="Q353" s="85"/>
      <c r="R353" s="85"/>
      <c r="S353" s="85"/>
    </row>
    <row r="354" spans="2:19" ht="15.75" customHeight="1" x14ac:dyDescent="0.3">
      <c r="B354" s="84"/>
      <c r="P354" s="85"/>
      <c r="Q354" s="85"/>
      <c r="R354" s="85"/>
      <c r="S354" s="85"/>
    </row>
    <row r="355" spans="2:19" ht="15.75" customHeight="1" x14ac:dyDescent="0.3">
      <c r="B355" s="84"/>
      <c r="P355" s="85"/>
      <c r="Q355" s="85"/>
      <c r="R355" s="85"/>
      <c r="S355" s="85"/>
    </row>
    <row r="356" spans="2:19" ht="15.75" customHeight="1" x14ac:dyDescent="0.3">
      <c r="B356" s="84"/>
      <c r="P356" s="85"/>
      <c r="Q356" s="85"/>
      <c r="R356" s="85"/>
      <c r="S356" s="85"/>
    </row>
    <row r="357" spans="2:19" ht="15.75" customHeight="1" x14ac:dyDescent="0.3">
      <c r="B357" s="84"/>
      <c r="P357" s="85"/>
      <c r="Q357" s="85"/>
      <c r="R357" s="85"/>
      <c r="S357" s="85"/>
    </row>
    <row r="358" spans="2:19" ht="15.75" customHeight="1" x14ac:dyDescent="0.3">
      <c r="B358" s="84"/>
      <c r="P358" s="85"/>
      <c r="Q358" s="85"/>
      <c r="R358" s="85"/>
      <c r="S358" s="85"/>
    </row>
    <row r="359" spans="2:19" ht="15.75" customHeight="1" x14ac:dyDescent="0.3">
      <c r="B359" s="84"/>
      <c r="P359" s="85"/>
      <c r="Q359" s="85"/>
      <c r="R359" s="85"/>
      <c r="S359" s="85"/>
    </row>
    <row r="360" spans="2:19" ht="15.75" customHeight="1" x14ac:dyDescent="0.3">
      <c r="B360" s="84"/>
      <c r="P360" s="85"/>
      <c r="Q360" s="85"/>
      <c r="R360" s="85"/>
      <c r="S360" s="85"/>
    </row>
    <row r="361" spans="2:19" ht="15.75" customHeight="1" x14ac:dyDescent="0.3">
      <c r="B361" s="84"/>
      <c r="P361" s="85"/>
      <c r="Q361" s="85"/>
      <c r="R361" s="85"/>
      <c r="S361" s="85"/>
    </row>
    <row r="362" spans="2:19" ht="15.75" customHeight="1" x14ac:dyDescent="0.3">
      <c r="B362" s="84"/>
      <c r="P362" s="85"/>
      <c r="Q362" s="85"/>
      <c r="R362" s="85"/>
      <c r="S362" s="85"/>
    </row>
    <row r="363" spans="2:19" ht="15.75" customHeight="1" x14ac:dyDescent="0.3">
      <c r="B363" s="84"/>
      <c r="P363" s="85"/>
      <c r="Q363" s="85"/>
      <c r="R363" s="85"/>
      <c r="S363" s="85"/>
    </row>
    <row r="364" spans="2:19" ht="15.75" customHeight="1" x14ac:dyDescent="0.3">
      <c r="B364" s="84"/>
      <c r="P364" s="85"/>
      <c r="Q364" s="85"/>
      <c r="R364" s="85"/>
      <c r="S364" s="85"/>
    </row>
    <row r="365" spans="2:19" ht="15.75" customHeight="1" x14ac:dyDescent="0.3">
      <c r="B365" s="84"/>
      <c r="P365" s="85"/>
      <c r="Q365" s="85"/>
      <c r="R365" s="85"/>
      <c r="S365" s="85"/>
    </row>
    <row r="366" spans="2:19" ht="15.75" customHeight="1" x14ac:dyDescent="0.3">
      <c r="B366" s="84"/>
      <c r="P366" s="85"/>
      <c r="Q366" s="85"/>
      <c r="R366" s="85"/>
      <c r="S366" s="85"/>
    </row>
    <row r="367" spans="2:19" ht="15.75" customHeight="1" x14ac:dyDescent="0.3">
      <c r="B367" s="84"/>
      <c r="P367" s="85"/>
      <c r="Q367" s="85"/>
      <c r="R367" s="85"/>
      <c r="S367" s="85"/>
    </row>
    <row r="368" spans="2:19" ht="15.75" customHeight="1" x14ac:dyDescent="0.3">
      <c r="B368" s="84"/>
      <c r="P368" s="85"/>
      <c r="Q368" s="85"/>
      <c r="R368" s="85"/>
      <c r="S368" s="85"/>
    </row>
    <row r="369" spans="2:19" ht="15.75" customHeight="1" x14ac:dyDescent="0.3">
      <c r="B369" s="84"/>
      <c r="P369" s="85"/>
      <c r="Q369" s="85"/>
      <c r="R369" s="85"/>
      <c r="S369" s="85"/>
    </row>
    <row r="370" spans="2:19" ht="15.75" customHeight="1" x14ac:dyDescent="0.3">
      <c r="B370" s="84"/>
      <c r="P370" s="85"/>
      <c r="Q370" s="85"/>
      <c r="R370" s="85"/>
      <c r="S370" s="85"/>
    </row>
    <row r="371" spans="2:19" ht="15.75" customHeight="1" x14ac:dyDescent="0.3">
      <c r="B371" s="84"/>
      <c r="P371" s="85"/>
      <c r="Q371" s="85"/>
      <c r="R371" s="85"/>
      <c r="S371" s="85"/>
    </row>
    <row r="372" spans="2:19" ht="15.75" customHeight="1" x14ac:dyDescent="0.3">
      <c r="B372" s="84"/>
      <c r="P372" s="85"/>
      <c r="Q372" s="85"/>
      <c r="R372" s="85"/>
      <c r="S372" s="85"/>
    </row>
    <row r="373" spans="2:19" ht="15.75" customHeight="1" x14ac:dyDescent="0.3">
      <c r="B373" s="84"/>
      <c r="P373" s="85"/>
      <c r="Q373" s="85"/>
      <c r="R373" s="85"/>
      <c r="S373" s="85"/>
    </row>
    <row r="374" spans="2:19" ht="15.75" customHeight="1" x14ac:dyDescent="0.3">
      <c r="B374" s="84"/>
      <c r="P374" s="85"/>
      <c r="Q374" s="85"/>
      <c r="R374" s="85"/>
      <c r="S374" s="85"/>
    </row>
    <row r="375" spans="2:19" ht="15.75" customHeight="1" x14ac:dyDescent="0.3">
      <c r="B375" s="84"/>
      <c r="P375" s="85"/>
      <c r="Q375" s="85"/>
      <c r="R375" s="85"/>
      <c r="S375" s="85"/>
    </row>
    <row r="376" spans="2:19" ht="15.75" customHeight="1" x14ac:dyDescent="0.3">
      <c r="B376" s="84"/>
      <c r="P376" s="85"/>
      <c r="Q376" s="85"/>
      <c r="R376" s="85"/>
      <c r="S376" s="85"/>
    </row>
    <row r="377" spans="2:19" ht="15.75" customHeight="1" x14ac:dyDescent="0.3">
      <c r="B377" s="84"/>
      <c r="P377" s="85"/>
      <c r="Q377" s="85"/>
      <c r="R377" s="85"/>
      <c r="S377" s="85"/>
    </row>
    <row r="378" spans="2:19" ht="15.75" customHeight="1" x14ac:dyDescent="0.3">
      <c r="B378" s="84"/>
      <c r="P378" s="85"/>
      <c r="Q378" s="85"/>
      <c r="R378" s="85"/>
      <c r="S378" s="85"/>
    </row>
    <row r="379" spans="2:19" ht="15.75" customHeight="1" x14ac:dyDescent="0.3">
      <c r="B379" s="84"/>
      <c r="P379" s="85"/>
      <c r="Q379" s="85"/>
      <c r="R379" s="85"/>
      <c r="S379" s="85"/>
    </row>
    <row r="380" spans="2:19" ht="15.75" customHeight="1" x14ac:dyDescent="0.3">
      <c r="B380" s="84"/>
      <c r="P380" s="85"/>
      <c r="Q380" s="85"/>
      <c r="R380" s="85"/>
      <c r="S380" s="85"/>
    </row>
    <row r="381" spans="2:19" ht="15.75" customHeight="1" x14ac:dyDescent="0.3">
      <c r="B381" s="84"/>
      <c r="P381" s="85"/>
      <c r="Q381" s="85"/>
      <c r="R381" s="85"/>
      <c r="S381" s="85"/>
    </row>
    <row r="382" spans="2:19" ht="15.75" customHeight="1" x14ac:dyDescent="0.3">
      <c r="B382" s="84"/>
      <c r="P382" s="85"/>
      <c r="Q382" s="85"/>
      <c r="R382" s="85"/>
      <c r="S382" s="85"/>
    </row>
    <row r="383" spans="2:19" ht="15.75" customHeight="1" x14ac:dyDescent="0.3">
      <c r="B383" s="84"/>
      <c r="P383" s="85"/>
      <c r="Q383" s="85"/>
      <c r="R383" s="85"/>
      <c r="S383" s="85"/>
    </row>
    <row r="384" spans="2:19" ht="15.75" customHeight="1" x14ac:dyDescent="0.3">
      <c r="B384" s="84"/>
      <c r="P384" s="85"/>
      <c r="Q384" s="85"/>
      <c r="R384" s="85"/>
      <c r="S384" s="85"/>
    </row>
    <row r="385" spans="2:19" ht="15.75" customHeight="1" x14ac:dyDescent="0.3">
      <c r="B385" s="84"/>
      <c r="P385" s="85"/>
      <c r="Q385" s="85"/>
      <c r="R385" s="85"/>
      <c r="S385" s="85"/>
    </row>
    <row r="386" spans="2:19" ht="15.75" customHeight="1" x14ac:dyDescent="0.3">
      <c r="B386" s="84"/>
      <c r="P386" s="85"/>
      <c r="Q386" s="85"/>
      <c r="R386" s="85"/>
      <c r="S386" s="85"/>
    </row>
    <row r="387" spans="2:19" ht="15.75" customHeight="1" x14ac:dyDescent="0.3">
      <c r="B387" s="84"/>
      <c r="P387" s="85"/>
      <c r="Q387" s="85"/>
      <c r="R387" s="85"/>
      <c r="S387" s="85"/>
    </row>
    <row r="388" spans="2:19" ht="15.75" customHeight="1" x14ac:dyDescent="0.3">
      <c r="B388" s="84"/>
      <c r="P388" s="85"/>
      <c r="Q388" s="85"/>
      <c r="R388" s="85"/>
      <c r="S388" s="85"/>
    </row>
    <row r="389" spans="2:19" ht="15.75" customHeight="1" x14ac:dyDescent="0.3">
      <c r="B389" s="84"/>
      <c r="P389" s="85"/>
      <c r="Q389" s="85"/>
      <c r="R389" s="85"/>
      <c r="S389" s="85"/>
    </row>
    <row r="390" spans="2:19" ht="15.75" customHeight="1" x14ac:dyDescent="0.3">
      <c r="B390" s="84"/>
      <c r="P390" s="85"/>
      <c r="Q390" s="85"/>
      <c r="R390" s="85"/>
      <c r="S390" s="85"/>
    </row>
    <row r="391" spans="2:19" ht="15.75" customHeight="1" x14ac:dyDescent="0.3">
      <c r="B391" s="84"/>
      <c r="P391" s="85"/>
      <c r="Q391" s="85"/>
      <c r="R391" s="85"/>
      <c r="S391" s="85"/>
    </row>
    <row r="392" spans="2:19" ht="15.75" customHeight="1" x14ac:dyDescent="0.3">
      <c r="B392" s="84"/>
      <c r="P392" s="85"/>
      <c r="Q392" s="85"/>
      <c r="R392" s="85"/>
      <c r="S392" s="85"/>
    </row>
    <row r="393" spans="2:19" ht="15.75" customHeight="1" x14ac:dyDescent="0.3">
      <c r="B393" s="84"/>
      <c r="P393" s="85"/>
      <c r="Q393" s="85"/>
      <c r="R393" s="85"/>
      <c r="S393" s="85"/>
    </row>
    <row r="394" spans="2:19" ht="15.75" customHeight="1" x14ac:dyDescent="0.3">
      <c r="B394" s="84"/>
      <c r="P394" s="85"/>
      <c r="Q394" s="85"/>
      <c r="R394" s="85"/>
      <c r="S394" s="85"/>
    </row>
    <row r="395" spans="2:19" ht="15.75" customHeight="1" x14ac:dyDescent="0.3">
      <c r="B395" s="84"/>
      <c r="P395" s="85"/>
      <c r="Q395" s="85"/>
      <c r="R395" s="85"/>
      <c r="S395" s="85"/>
    </row>
    <row r="396" spans="2:19" ht="15.75" customHeight="1" x14ac:dyDescent="0.3">
      <c r="B396" s="84"/>
      <c r="P396" s="85"/>
      <c r="Q396" s="85"/>
      <c r="R396" s="85"/>
      <c r="S396" s="85"/>
    </row>
    <row r="397" spans="2:19" ht="15.75" customHeight="1" x14ac:dyDescent="0.3">
      <c r="B397" s="84"/>
      <c r="P397" s="85"/>
      <c r="Q397" s="85"/>
      <c r="R397" s="85"/>
      <c r="S397" s="85"/>
    </row>
    <row r="398" spans="2:19" ht="15.75" customHeight="1" x14ac:dyDescent="0.3">
      <c r="B398" s="84"/>
      <c r="P398" s="85"/>
      <c r="Q398" s="85"/>
      <c r="R398" s="85"/>
      <c r="S398" s="85"/>
    </row>
    <row r="399" spans="2:19" ht="15.75" customHeight="1" x14ac:dyDescent="0.3">
      <c r="B399" s="84"/>
      <c r="P399" s="85"/>
      <c r="Q399" s="85"/>
      <c r="R399" s="85"/>
      <c r="S399" s="85"/>
    </row>
    <row r="400" spans="2:19" ht="15.75" customHeight="1" x14ac:dyDescent="0.3">
      <c r="B400" s="84"/>
      <c r="P400" s="85"/>
      <c r="Q400" s="85"/>
      <c r="R400" s="85"/>
      <c r="S400" s="85"/>
    </row>
    <row r="401" spans="2:19" ht="15.75" customHeight="1" x14ac:dyDescent="0.3">
      <c r="B401" s="84"/>
      <c r="P401" s="85"/>
      <c r="Q401" s="85"/>
      <c r="R401" s="85"/>
      <c r="S401" s="85"/>
    </row>
    <row r="402" spans="2:19" ht="15.75" customHeight="1" x14ac:dyDescent="0.3">
      <c r="B402" s="84"/>
      <c r="P402" s="85"/>
      <c r="Q402" s="85"/>
      <c r="R402" s="85"/>
      <c r="S402" s="85"/>
    </row>
    <row r="403" spans="2:19" ht="15.75" customHeight="1" x14ac:dyDescent="0.3">
      <c r="B403" s="84"/>
      <c r="P403" s="85"/>
      <c r="Q403" s="85"/>
      <c r="R403" s="85"/>
      <c r="S403" s="85"/>
    </row>
    <row r="404" spans="2:19" ht="15.75" customHeight="1" x14ac:dyDescent="0.3">
      <c r="B404" s="84"/>
      <c r="P404" s="85"/>
      <c r="Q404" s="85"/>
      <c r="R404" s="85"/>
      <c r="S404" s="85"/>
    </row>
    <row r="405" spans="2:19" ht="15.75" customHeight="1" x14ac:dyDescent="0.3">
      <c r="B405" s="84"/>
      <c r="P405" s="85"/>
      <c r="Q405" s="85"/>
      <c r="R405" s="85"/>
      <c r="S405" s="85"/>
    </row>
    <row r="406" spans="2:19" ht="15.75" customHeight="1" x14ac:dyDescent="0.3">
      <c r="B406" s="84"/>
      <c r="P406" s="85"/>
      <c r="Q406" s="85"/>
      <c r="R406" s="85"/>
      <c r="S406" s="85"/>
    </row>
    <row r="407" spans="2:19" ht="15.75" customHeight="1" x14ac:dyDescent="0.3">
      <c r="B407" s="84"/>
      <c r="P407" s="85"/>
      <c r="Q407" s="85"/>
      <c r="R407" s="85"/>
      <c r="S407" s="85"/>
    </row>
    <row r="408" spans="2:19" ht="15.75" customHeight="1" x14ac:dyDescent="0.3">
      <c r="B408" s="84"/>
      <c r="P408" s="85"/>
      <c r="Q408" s="85"/>
      <c r="R408" s="85"/>
      <c r="S408" s="85"/>
    </row>
    <row r="409" spans="2:19" ht="15.75" customHeight="1" x14ac:dyDescent="0.3">
      <c r="B409" s="84"/>
      <c r="P409" s="85"/>
      <c r="Q409" s="85"/>
      <c r="R409" s="85"/>
      <c r="S409" s="85"/>
    </row>
    <row r="410" spans="2:19" ht="15.75" customHeight="1" x14ac:dyDescent="0.3">
      <c r="B410" s="84"/>
      <c r="P410" s="85"/>
      <c r="Q410" s="85"/>
      <c r="R410" s="85"/>
      <c r="S410" s="85"/>
    </row>
    <row r="411" spans="2:19" ht="15.75" customHeight="1" x14ac:dyDescent="0.3">
      <c r="B411" s="84"/>
      <c r="P411" s="85"/>
      <c r="Q411" s="85"/>
      <c r="R411" s="85"/>
      <c r="S411" s="85"/>
    </row>
    <row r="412" spans="2:19" ht="15.75" customHeight="1" x14ac:dyDescent="0.3">
      <c r="B412" s="84"/>
      <c r="P412" s="85"/>
      <c r="Q412" s="85"/>
      <c r="R412" s="85"/>
      <c r="S412" s="85"/>
    </row>
    <row r="413" spans="2:19" ht="15.75" customHeight="1" x14ac:dyDescent="0.3">
      <c r="B413" s="84"/>
      <c r="P413" s="85"/>
      <c r="Q413" s="85"/>
      <c r="R413" s="85"/>
      <c r="S413" s="85"/>
    </row>
    <row r="414" spans="2:19" ht="15.75" customHeight="1" x14ac:dyDescent="0.3">
      <c r="B414" s="84"/>
      <c r="P414" s="85"/>
      <c r="Q414" s="85"/>
      <c r="R414" s="85"/>
      <c r="S414" s="85"/>
    </row>
    <row r="415" spans="2:19" ht="15.75" customHeight="1" x14ac:dyDescent="0.3">
      <c r="B415" s="84"/>
      <c r="P415" s="85"/>
      <c r="Q415" s="85"/>
      <c r="R415" s="85"/>
      <c r="S415" s="85"/>
    </row>
    <row r="416" spans="2:19" ht="15.75" customHeight="1" x14ac:dyDescent="0.3">
      <c r="B416" s="84"/>
      <c r="P416" s="85"/>
      <c r="Q416" s="85"/>
      <c r="R416" s="85"/>
      <c r="S416" s="85"/>
    </row>
    <row r="417" spans="2:19" ht="15.75" customHeight="1" x14ac:dyDescent="0.3">
      <c r="B417" s="84"/>
      <c r="P417" s="85"/>
      <c r="Q417" s="85"/>
      <c r="R417" s="85"/>
      <c r="S417" s="85"/>
    </row>
    <row r="418" spans="2:19" ht="15.75" customHeight="1" x14ac:dyDescent="0.3">
      <c r="B418" s="84"/>
      <c r="P418" s="85"/>
      <c r="Q418" s="85"/>
      <c r="R418" s="85"/>
      <c r="S418" s="85"/>
    </row>
    <row r="419" spans="2:19" ht="15.75" customHeight="1" x14ac:dyDescent="0.3">
      <c r="B419" s="84"/>
      <c r="P419" s="85"/>
      <c r="Q419" s="85"/>
      <c r="R419" s="85"/>
      <c r="S419" s="85"/>
    </row>
    <row r="420" spans="2:19" ht="15.75" customHeight="1" x14ac:dyDescent="0.3">
      <c r="B420" s="84"/>
      <c r="P420" s="85"/>
      <c r="Q420" s="85"/>
      <c r="R420" s="85"/>
      <c r="S420" s="85"/>
    </row>
    <row r="421" spans="2:19" ht="15.75" customHeight="1" x14ac:dyDescent="0.3">
      <c r="B421" s="84"/>
      <c r="P421" s="85"/>
      <c r="Q421" s="85"/>
      <c r="R421" s="85"/>
      <c r="S421" s="85"/>
    </row>
    <row r="422" spans="2:19" ht="15.75" customHeight="1" x14ac:dyDescent="0.3">
      <c r="B422" s="84"/>
      <c r="P422" s="85"/>
      <c r="Q422" s="85"/>
      <c r="R422" s="85"/>
      <c r="S422" s="85"/>
    </row>
    <row r="423" spans="2:19" ht="15.75" customHeight="1" x14ac:dyDescent="0.3">
      <c r="B423" s="84"/>
      <c r="P423" s="85"/>
      <c r="Q423" s="85"/>
      <c r="R423" s="85"/>
      <c r="S423" s="85"/>
    </row>
    <row r="424" spans="2:19" ht="15.75" customHeight="1" x14ac:dyDescent="0.3">
      <c r="B424" s="84"/>
      <c r="P424" s="85"/>
      <c r="Q424" s="85"/>
      <c r="R424" s="85"/>
      <c r="S424" s="85"/>
    </row>
    <row r="425" spans="2:19" ht="15.75" customHeight="1" x14ac:dyDescent="0.3">
      <c r="B425" s="84"/>
      <c r="P425" s="85"/>
      <c r="Q425" s="85"/>
      <c r="R425" s="85"/>
      <c r="S425" s="85"/>
    </row>
    <row r="426" spans="2:19" ht="15.75" customHeight="1" x14ac:dyDescent="0.3">
      <c r="B426" s="84"/>
      <c r="P426" s="85"/>
      <c r="Q426" s="85"/>
      <c r="R426" s="85"/>
      <c r="S426" s="85"/>
    </row>
    <row r="427" spans="2:19" ht="15.75" customHeight="1" x14ac:dyDescent="0.3">
      <c r="B427" s="84"/>
      <c r="P427" s="85"/>
      <c r="Q427" s="85"/>
      <c r="R427" s="85"/>
      <c r="S427" s="85"/>
    </row>
    <row r="428" spans="2:19" ht="15.75" customHeight="1" x14ac:dyDescent="0.3">
      <c r="B428" s="84"/>
      <c r="P428" s="85"/>
      <c r="Q428" s="85"/>
      <c r="R428" s="85"/>
      <c r="S428" s="85"/>
    </row>
    <row r="429" spans="2:19" ht="15.75" customHeight="1" x14ac:dyDescent="0.3">
      <c r="B429" s="84"/>
      <c r="P429" s="85"/>
      <c r="Q429" s="85"/>
      <c r="R429" s="85"/>
      <c r="S429" s="85"/>
    </row>
    <row r="430" spans="2:19" ht="15.75" customHeight="1" x14ac:dyDescent="0.3">
      <c r="B430" s="84"/>
      <c r="P430" s="85"/>
      <c r="Q430" s="85"/>
      <c r="R430" s="85"/>
      <c r="S430" s="85"/>
    </row>
    <row r="431" spans="2:19" ht="15.75" customHeight="1" x14ac:dyDescent="0.3">
      <c r="B431" s="84"/>
      <c r="P431" s="85"/>
      <c r="Q431" s="85"/>
      <c r="R431" s="85"/>
      <c r="S431" s="85"/>
    </row>
    <row r="432" spans="2:19" ht="15.75" customHeight="1" x14ac:dyDescent="0.3">
      <c r="B432" s="84"/>
      <c r="P432" s="85"/>
      <c r="Q432" s="85"/>
      <c r="R432" s="85"/>
      <c r="S432" s="85"/>
    </row>
    <row r="433" spans="2:19" ht="15.75" customHeight="1" x14ac:dyDescent="0.3">
      <c r="B433" s="84"/>
      <c r="P433" s="85"/>
      <c r="Q433" s="85"/>
      <c r="R433" s="85"/>
      <c r="S433" s="85"/>
    </row>
    <row r="434" spans="2:19" ht="15.75" customHeight="1" x14ac:dyDescent="0.3">
      <c r="B434" s="84"/>
      <c r="P434" s="85"/>
      <c r="Q434" s="85"/>
      <c r="R434" s="85"/>
      <c r="S434" s="85"/>
    </row>
    <row r="435" spans="2:19" ht="15.75" customHeight="1" x14ac:dyDescent="0.3">
      <c r="B435" s="84"/>
      <c r="P435" s="85"/>
      <c r="Q435" s="85"/>
      <c r="R435" s="85"/>
      <c r="S435" s="85"/>
    </row>
    <row r="436" spans="2:19" ht="15.75" customHeight="1" x14ac:dyDescent="0.3">
      <c r="B436" s="84"/>
      <c r="P436" s="85"/>
      <c r="Q436" s="85"/>
      <c r="R436" s="85"/>
      <c r="S436" s="85"/>
    </row>
    <row r="437" spans="2:19" ht="15.75" customHeight="1" x14ac:dyDescent="0.3">
      <c r="B437" s="84"/>
      <c r="P437" s="85"/>
      <c r="Q437" s="85"/>
      <c r="R437" s="85"/>
      <c r="S437" s="85"/>
    </row>
    <row r="438" spans="2:19" ht="15.75" customHeight="1" x14ac:dyDescent="0.3">
      <c r="B438" s="84"/>
      <c r="P438" s="85"/>
      <c r="Q438" s="85"/>
      <c r="R438" s="85"/>
      <c r="S438" s="85"/>
    </row>
    <row r="439" spans="2:19" ht="15.75" customHeight="1" x14ac:dyDescent="0.3">
      <c r="B439" s="84"/>
      <c r="P439" s="85"/>
      <c r="Q439" s="85"/>
      <c r="R439" s="85"/>
      <c r="S439" s="85"/>
    </row>
    <row r="440" spans="2:19" ht="15.75" customHeight="1" x14ac:dyDescent="0.3">
      <c r="B440" s="84"/>
      <c r="P440" s="85"/>
      <c r="Q440" s="85"/>
      <c r="R440" s="85"/>
      <c r="S440" s="85"/>
    </row>
    <row r="441" spans="2:19" ht="15.75" customHeight="1" x14ac:dyDescent="0.3">
      <c r="B441" s="84"/>
      <c r="P441" s="85"/>
      <c r="Q441" s="85"/>
      <c r="R441" s="85"/>
      <c r="S441" s="85"/>
    </row>
    <row r="442" spans="2:19" ht="15.75" customHeight="1" x14ac:dyDescent="0.3">
      <c r="B442" s="84"/>
      <c r="P442" s="85"/>
      <c r="Q442" s="85"/>
      <c r="R442" s="85"/>
      <c r="S442" s="85"/>
    </row>
    <row r="443" spans="2:19" ht="15.75" customHeight="1" x14ac:dyDescent="0.3">
      <c r="B443" s="84"/>
      <c r="P443" s="85"/>
      <c r="Q443" s="85"/>
      <c r="R443" s="85"/>
      <c r="S443" s="85"/>
    </row>
    <row r="444" spans="2:19" ht="15.75" customHeight="1" x14ac:dyDescent="0.3">
      <c r="B444" s="84"/>
      <c r="P444" s="85"/>
      <c r="Q444" s="85"/>
      <c r="R444" s="85"/>
      <c r="S444" s="85"/>
    </row>
    <row r="445" spans="2:19" ht="15.75" customHeight="1" x14ac:dyDescent="0.3">
      <c r="B445" s="84"/>
      <c r="P445" s="85"/>
      <c r="Q445" s="85"/>
      <c r="R445" s="85"/>
      <c r="S445" s="85"/>
    </row>
    <row r="446" spans="2:19" ht="15.75" customHeight="1" x14ac:dyDescent="0.3">
      <c r="B446" s="84"/>
      <c r="P446" s="85"/>
      <c r="Q446" s="85"/>
      <c r="R446" s="85"/>
      <c r="S446" s="85"/>
    </row>
    <row r="447" spans="2:19" ht="15.75" customHeight="1" x14ac:dyDescent="0.3">
      <c r="B447" s="84"/>
      <c r="P447" s="85"/>
      <c r="Q447" s="85"/>
      <c r="R447" s="85"/>
      <c r="S447" s="85"/>
    </row>
    <row r="448" spans="2:19" ht="15.75" customHeight="1" x14ac:dyDescent="0.3">
      <c r="B448" s="84"/>
      <c r="P448" s="85"/>
      <c r="Q448" s="85"/>
      <c r="R448" s="85"/>
      <c r="S448" s="85"/>
    </row>
    <row r="449" spans="2:19" ht="15.75" customHeight="1" x14ac:dyDescent="0.3">
      <c r="B449" s="84"/>
      <c r="P449" s="85"/>
      <c r="Q449" s="85"/>
      <c r="R449" s="85"/>
      <c r="S449" s="85"/>
    </row>
    <row r="450" spans="2:19" ht="15.75" customHeight="1" x14ac:dyDescent="0.3">
      <c r="B450" s="84"/>
      <c r="P450" s="85"/>
      <c r="Q450" s="85"/>
      <c r="R450" s="85"/>
      <c r="S450" s="85"/>
    </row>
    <row r="451" spans="2:19" ht="15.75" customHeight="1" x14ac:dyDescent="0.3">
      <c r="B451" s="84"/>
      <c r="P451" s="85"/>
      <c r="Q451" s="85"/>
      <c r="R451" s="85"/>
      <c r="S451" s="85"/>
    </row>
    <row r="452" spans="2:19" ht="15.75" customHeight="1" x14ac:dyDescent="0.3">
      <c r="B452" s="84"/>
      <c r="P452" s="85"/>
      <c r="Q452" s="85"/>
      <c r="R452" s="85"/>
      <c r="S452" s="85"/>
    </row>
    <row r="453" spans="2:19" ht="15.75" customHeight="1" x14ac:dyDescent="0.3">
      <c r="B453" s="84"/>
      <c r="P453" s="85"/>
      <c r="Q453" s="85"/>
      <c r="R453" s="85"/>
      <c r="S453" s="85"/>
    </row>
    <row r="454" spans="2:19" ht="15.75" customHeight="1" x14ac:dyDescent="0.3">
      <c r="B454" s="84"/>
      <c r="P454" s="85"/>
      <c r="Q454" s="85"/>
      <c r="R454" s="85"/>
      <c r="S454" s="85"/>
    </row>
    <row r="455" spans="2:19" ht="15.75" customHeight="1" x14ac:dyDescent="0.3">
      <c r="B455" s="84"/>
      <c r="P455" s="85"/>
      <c r="Q455" s="85"/>
      <c r="R455" s="85"/>
      <c r="S455" s="85"/>
    </row>
    <row r="456" spans="2:19" ht="15.75" customHeight="1" x14ac:dyDescent="0.3">
      <c r="B456" s="84"/>
      <c r="P456" s="85"/>
      <c r="Q456" s="85"/>
      <c r="R456" s="85"/>
      <c r="S456" s="85"/>
    </row>
    <row r="457" spans="2:19" ht="15.75" customHeight="1" x14ac:dyDescent="0.3">
      <c r="B457" s="84"/>
      <c r="P457" s="85"/>
      <c r="Q457" s="85"/>
      <c r="R457" s="85"/>
      <c r="S457" s="85"/>
    </row>
    <row r="458" spans="2:19" ht="15.75" customHeight="1" x14ac:dyDescent="0.3">
      <c r="B458" s="84"/>
      <c r="P458" s="85"/>
      <c r="Q458" s="85"/>
      <c r="R458" s="85"/>
      <c r="S458" s="85"/>
    </row>
    <row r="459" spans="2:19" ht="15.75" customHeight="1" x14ac:dyDescent="0.3">
      <c r="B459" s="84"/>
      <c r="P459" s="85"/>
      <c r="Q459" s="85"/>
      <c r="R459" s="85"/>
      <c r="S459" s="85"/>
    </row>
    <row r="460" spans="2:19" ht="15.75" customHeight="1" x14ac:dyDescent="0.3">
      <c r="B460" s="84"/>
      <c r="P460" s="85"/>
      <c r="Q460" s="85"/>
      <c r="R460" s="85"/>
      <c r="S460" s="85"/>
    </row>
    <row r="461" spans="2:19" ht="15.75" customHeight="1" x14ac:dyDescent="0.3">
      <c r="B461" s="84"/>
      <c r="P461" s="85"/>
      <c r="Q461" s="85"/>
      <c r="R461" s="85"/>
      <c r="S461" s="85"/>
    </row>
    <row r="462" spans="2:19" ht="15.75" customHeight="1" x14ac:dyDescent="0.3">
      <c r="B462" s="84"/>
      <c r="P462" s="85"/>
      <c r="Q462" s="85"/>
      <c r="R462" s="85"/>
      <c r="S462" s="85"/>
    </row>
    <row r="463" spans="2:19" ht="15.75" customHeight="1" x14ac:dyDescent="0.3">
      <c r="B463" s="84"/>
      <c r="P463" s="85"/>
      <c r="Q463" s="85"/>
      <c r="R463" s="85"/>
      <c r="S463" s="85"/>
    </row>
    <row r="464" spans="2:19" ht="15.75" customHeight="1" x14ac:dyDescent="0.3">
      <c r="B464" s="84"/>
      <c r="P464" s="85"/>
      <c r="Q464" s="85"/>
      <c r="R464" s="85"/>
      <c r="S464" s="85"/>
    </row>
    <row r="465" spans="2:19" ht="15.75" customHeight="1" x14ac:dyDescent="0.3">
      <c r="B465" s="84"/>
      <c r="P465" s="85"/>
      <c r="Q465" s="85"/>
      <c r="R465" s="85"/>
      <c r="S465" s="85"/>
    </row>
    <row r="466" spans="2:19" ht="15.75" customHeight="1" x14ac:dyDescent="0.3">
      <c r="B466" s="84"/>
      <c r="P466" s="85"/>
      <c r="Q466" s="85"/>
      <c r="R466" s="85"/>
      <c r="S466" s="85"/>
    </row>
    <row r="467" spans="2:19" ht="15.75" customHeight="1" x14ac:dyDescent="0.3">
      <c r="B467" s="84"/>
      <c r="P467" s="85"/>
      <c r="Q467" s="85"/>
      <c r="R467" s="85"/>
      <c r="S467" s="85"/>
    </row>
    <row r="468" spans="2:19" ht="15.75" customHeight="1" x14ac:dyDescent="0.3">
      <c r="B468" s="84"/>
      <c r="P468" s="85"/>
      <c r="Q468" s="85"/>
      <c r="R468" s="85"/>
      <c r="S468" s="85"/>
    </row>
    <row r="469" spans="2:19" ht="15.75" customHeight="1" x14ac:dyDescent="0.3">
      <c r="B469" s="84"/>
      <c r="P469" s="85"/>
      <c r="Q469" s="85"/>
      <c r="R469" s="85"/>
      <c r="S469" s="85"/>
    </row>
    <row r="470" spans="2:19" ht="15.75" customHeight="1" x14ac:dyDescent="0.3">
      <c r="B470" s="84"/>
      <c r="P470" s="85"/>
      <c r="Q470" s="85"/>
      <c r="R470" s="85"/>
      <c r="S470" s="85"/>
    </row>
    <row r="471" spans="2:19" ht="15.75" customHeight="1" x14ac:dyDescent="0.3">
      <c r="B471" s="84"/>
      <c r="P471" s="85"/>
      <c r="Q471" s="85"/>
      <c r="R471" s="85"/>
      <c r="S471" s="85"/>
    </row>
    <row r="472" spans="2:19" ht="15.75" customHeight="1" x14ac:dyDescent="0.3">
      <c r="B472" s="84"/>
      <c r="P472" s="85"/>
      <c r="Q472" s="85"/>
      <c r="R472" s="85"/>
      <c r="S472" s="85"/>
    </row>
    <row r="473" spans="2:19" ht="15.75" customHeight="1" x14ac:dyDescent="0.3">
      <c r="B473" s="84"/>
      <c r="P473" s="85"/>
      <c r="Q473" s="85"/>
      <c r="R473" s="85"/>
      <c r="S473" s="85"/>
    </row>
    <row r="474" spans="2:19" ht="15.75" customHeight="1" x14ac:dyDescent="0.3">
      <c r="B474" s="84"/>
      <c r="P474" s="85"/>
      <c r="Q474" s="85"/>
      <c r="R474" s="85"/>
      <c r="S474" s="85"/>
    </row>
    <row r="475" spans="2:19" ht="15.75" customHeight="1" x14ac:dyDescent="0.3">
      <c r="B475" s="84"/>
      <c r="P475" s="85"/>
      <c r="Q475" s="85"/>
      <c r="R475" s="85"/>
      <c r="S475" s="85"/>
    </row>
    <row r="476" spans="2:19" ht="15.75" customHeight="1" x14ac:dyDescent="0.3">
      <c r="B476" s="84"/>
      <c r="P476" s="85"/>
      <c r="Q476" s="85"/>
      <c r="R476" s="85"/>
      <c r="S476" s="85"/>
    </row>
    <row r="477" spans="2:19" ht="15.75" customHeight="1" x14ac:dyDescent="0.3">
      <c r="B477" s="84"/>
      <c r="P477" s="85"/>
      <c r="Q477" s="85"/>
      <c r="R477" s="85"/>
      <c r="S477" s="85"/>
    </row>
    <row r="478" spans="2:19" ht="15.75" customHeight="1" x14ac:dyDescent="0.3">
      <c r="B478" s="84"/>
      <c r="P478" s="85"/>
      <c r="Q478" s="85"/>
      <c r="R478" s="85"/>
      <c r="S478" s="85"/>
    </row>
    <row r="479" spans="2:19" ht="15.75" customHeight="1" x14ac:dyDescent="0.3">
      <c r="B479" s="84"/>
      <c r="P479" s="85"/>
      <c r="Q479" s="85"/>
      <c r="R479" s="85"/>
      <c r="S479" s="85"/>
    </row>
    <row r="480" spans="2:19" ht="15.75" customHeight="1" x14ac:dyDescent="0.3">
      <c r="B480" s="84"/>
      <c r="P480" s="85"/>
      <c r="Q480" s="85"/>
      <c r="R480" s="85"/>
      <c r="S480" s="85"/>
    </row>
    <row r="481" spans="2:19" ht="15.75" customHeight="1" x14ac:dyDescent="0.3">
      <c r="B481" s="84"/>
      <c r="P481" s="85"/>
      <c r="Q481" s="85"/>
      <c r="R481" s="85"/>
      <c r="S481" s="85"/>
    </row>
    <row r="482" spans="2:19" ht="15.75" customHeight="1" x14ac:dyDescent="0.3">
      <c r="B482" s="84"/>
      <c r="P482" s="85"/>
      <c r="Q482" s="85"/>
      <c r="R482" s="85"/>
      <c r="S482" s="85"/>
    </row>
    <row r="483" spans="2:19" ht="15.75" customHeight="1" x14ac:dyDescent="0.3">
      <c r="B483" s="84"/>
      <c r="P483" s="85"/>
      <c r="Q483" s="85"/>
      <c r="R483" s="85"/>
      <c r="S483" s="85"/>
    </row>
    <row r="484" spans="2:19" ht="15.75" customHeight="1" x14ac:dyDescent="0.3">
      <c r="B484" s="84"/>
      <c r="P484" s="85"/>
      <c r="Q484" s="85"/>
      <c r="R484" s="85"/>
      <c r="S484" s="85"/>
    </row>
    <row r="485" spans="2:19" ht="15.75" customHeight="1" x14ac:dyDescent="0.3">
      <c r="B485" s="84"/>
      <c r="P485" s="85"/>
      <c r="Q485" s="85"/>
      <c r="R485" s="85"/>
      <c r="S485" s="85"/>
    </row>
    <row r="486" spans="2:19" ht="15.75" customHeight="1" x14ac:dyDescent="0.3">
      <c r="B486" s="84"/>
      <c r="P486" s="85"/>
      <c r="Q486" s="85"/>
      <c r="R486" s="85"/>
      <c r="S486" s="85"/>
    </row>
    <row r="487" spans="2:19" ht="15.75" customHeight="1" x14ac:dyDescent="0.3">
      <c r="B487" s="84"/>
      <c r="P487" s="85"/>
      <c r="Q487" s="85"/>
      <c r="R487" s="85"/>
      <c r="S487" s="85"/>
    </row>
    <row r="488" spans="2:19" ht="15.75" customHeight="1" x14ac:dyDescent="0.3">
      <c r="B488" s="84"/>
      <c r="P488" s="85"/>
      <c r="Q488" s="85"/>
      <c r="R488" s="85"/>
      <c r="S488" s="85"/>
    </row>
    <row r="489" spans="2:19" ht="15.75" customHeight="1" x14ac:dyDescent="0.3">
      <c r="B489" s="84"/>
      <c r="P489" s="85"/>
      <c r="Q489" s="85"/>
      <c r="R489" s="85"/>
      <c r="S489" s="85"/>
    </row>
    <row r="490" spans="2:19" ht="15.75" customHeight="1" x14ac:dyDescent="0.3">
      <c r="B490" s="84"/>
      <c r="P490" s="85"/>
      <c r="Q490" s="85"/>
      <c r="R490" s="85"/>
      <c r="S490" s="85"/>
    </row>
    <row r="491" spans="2:19" ht="15.75" customHeight="1" x14ac:dyDescent="0.3">
      <c r="B491" s="84"/>
      <c r="P491" s="85"/>
      <c r="Q491" s="85"/>
      <c r="R491" s="85"/>
      <c r="S491" s="85"/>
    </row>
    <row r="492" spans="2:19" ht="15.75" customHeight="1" x14ac:dyDescent="0.3">
      <c r="B492" s="84"/>
      <c r="P492" s="85"/>
      <c r="Q492" s="85"/>
      <c r="R492" s="85"/>
      <c r="S492" s="85"/>
    </row>
    <row r="493" spans="2:19" ht="15.75" customHeight="1" x14ac:dyDescent="0.3">
      <c r="B493" s="84"/>
      <c r="P493" s="85"/>
      <c r="Q493" s="85"/>
      <c r="R493" s="85"/>
      <c r="S493" s="85"/>
    </row>
    <row r="494" spans="2:19" ht="15.75" customHeight="1" x14ac:dyDescent="0.3">
      <c r="B494" s="84"/>
      <c r="P494" s="85"/>
      <c r="Q494" s="85"/>
      <c r="R494" s="85"/>
      <c r="S494" s="85"/>
    </row>
    <row r="495" spans="2:19" ht="15.75" customHeight="1" x14ac:dyDescent="0.3">
      <c r="B495" s="84"/>
      <c r="P495" s="85"/>
      <c r="Q495" s="85"/>
      <c r="R495" s="85"/>
      <c r="S495" s="85"/>
    </row>
    <row r="496" spans="2:19" ht="15.75" customHeight="1" x14ac:dyDescent="0.3">
      <c r="B496" s="84"/>
      <c r="P496" s="85"/>
      <c r="Q496" s="85"/>
      <c r="R496" s="85"/>
      <c r="S496" s="85"/>
    </row>
    <row r="497" spans="2:19" ht="15.75" customHeight="1" x14ac:dyDescent="0.3">
      <c r="B497" s="84"/>
      <c r="P497" s="85"/>
      <c r="Q497" s="85"/>
      <c r="R497" s="85"/>
      <c r="S497" s="85"/>
    </row>
    <row r="498" spans="2:19" ht="15.75" customHeight="1" x14ac:dyDescent="0.3">
      <c r="B498" s="84"/>
      <c r="P498" s="85"/>
      <c r="Q498" s="85"/>
      <c r="R498" s="85"/>
      <c r="S498" s="85"/>
    </row>
    <row r="499" spans="2:19" ht="15.75" customHeight="1" x14ac:dyDescent="0.3">
      <c r="B499" s="84"/>
      <c r="P499" s="85"/>
      <c r="Q499" s="85"/>
      <c r="R499" s="85"/>
      <c r="S499" s="85"/>
    </row>
    <row r="500" spans="2:19" ht="15.75" customHeight="1" x14ac:dyDescent="0.3">
      <c r="B500" s="84"/>
      <c r="P500" s="85"/>
      <c r="Q500" s="85"/>
      <c r="R500" s="85"/>
      <c r="S500" s="85"/>
    </row>
    <row r="501" spans="2:19" ht="15.75" customHeight="1" x14ac:dyDescent="0.3">
      <c r="B501" s="84"/>
      <c r="P501" s="85"/>
      <c r="Q501" s="85"/>
      <c r="R501" s="85"/>
      <c r="S501" s="85"/>
    </row>
    <row r="502" spans="2:19" ht="15.75" customHeight="1" x14ac:dyDescent="0.3">
      <c r="B502" s="84"/>
      <c r="P502" s="85"/>
      <c r="Q502" s="85"/>
      <c r="R502" s="85"/>
      <c r="S502" s="85"/>
    </row>
    <row r="503" spans="2:19" ht="15.75" customHeight="1" x14ac:dyDescent="0.3">
      <c r="B503" s="84"/>
      <c r="P503" s="85"/>
      <c r="Q503" s="85"/>
      <c r="R503" s="85"/>
      <c r="S503" s="85"/>
    </row>
    <row r="504" spans="2:19" ht="15.75" customHeight="1" x14ac:dyDescent="0.3">
      <c r="B504" s="84"/>
      <c r="P504" s="85"/>
      <c r="Q504" s="85"/>
      <c r="R504" s="85"/>
      <c r="S504" s="85"/>
    </row>
    <row r="505" spans="2:19" ht="15.75" customHeight="1" x14ac:dyDescent="0.3">
      <c r="B505" s="84"/>
      <c r="P505" s="85"/>
      <c r="Q505" s="85"/>
      <c r="R505" s="85"/>
      <c r="S505" s="85"/>
    </row>
    <row r="506" spans="2:19" ht="15.75" customHeight="1" x14ac:dyDescent="0.3">
      <c r="B506" s="84"/>
      <c r="P506" s="85"/>
      <c r="Q506" s="85"/>
      <c r="R506" s="85"/>
      <c r="S506" s="85"/>
    </row>
    <row r="507" spans="2:19" ht="15.75" customHeight="1" x14ac:dyDescent="0.3">
      <c r="B507" s="84"/>
      <c r="P507" s="85"/>
      <c r="Q507" s="85"/>
      <c r="R507" s="85"/>
      <c r="S507" s="85"/>
    </row>
    <row r="508" spans="2:19" ht="15.75" customHeight="1" x14ac:dyDescent="0.3">
      <c r="B508" s="84"/>
      <c r="P508" s="85"/>
      <c r="Q508" s="85"/>
      <c r="R508" s="85"/>
      <c r="S508" s="85"/>
    </row>
    <row r="509" spans="2:19" ht="15.75" customHeight="1" x14ac:dyDescent="0.3">
      <c r="B509" s="84"/>
      <c r="P509" s="85"/>
      <c r="Q509" s="85"/>
      <c r="R509" s="85"/>
      <c r="S509" s="85"/>
    </row>
    <row r="510" spans="2:19" ht="15.75" customHeight="1" x14ac:dyDescent="0.3">
      <c r="B510" s="84"/>
      <c r="P510" s="85"/>
      <c r="Q510" s="85"/>
      <c r="R510" s="85"/>
      <c r="S510" s="85"/>
    </row>
    <row r="511" spans="2:19" ht="15.75" customHeight="1" x14ac:dyDescent="0.3">
      <c r="B511" s="84"/>
      <c r="P511" s="85"/>
      <c r="Q511" s="85"/>
      <c r="R511" s="85"/>
      <c r="S511" s="85"/>
    </row>
    <row r="512" spans="2:19" ht="15.75" customHeight="1" x14ac:dyDescent="0.3">
      <c r="B512" s="84"/>
      <c r="P512" s="85"/>
      <c r="Q512" s="85"/>
      <c r="R512" s="85"/>
      <c r="S512" s="85"/>
    </row>
    <row r="513" spans="2:19" ht="15.75" customHeight="1" x14ac:dyDescent="0.3">
      <c r="B513" s="84"/>
      <c r="P513" s="85"/>
      <c r="Q513" s="85"/>
      <c r="R513" s="85"/>
      <c r="S513" s="85"/>
    </row>
    <row r="514" spans="2:19" ht="15.75" customHeight="1" x14ac:dyDescent="0.3">
      <c r="B514" s="84"/>
      <c r="P514" s="85"/>
      <c r="Q514" s="85"/>
      <c r="R514" s="85"/>
      <c r="S514" s="85"/>
    </row>
    <row r="515" spans="2:19" ht="15.75" customHeight="1" x14ac:dyDescent="0.3">
      <c r="B515" s="84"/>
      <c r="P515" s="85"/>
      <c r="Q515" s="85"/>
      <c r="R515" s="85"/>
      <c r="S515" s="85"/>
    </row>
    <row r="516" spans="2:19" ht="15.75" customHeight="1" x14ac:dyDescent="0.3">
      <c r="B516" s="84"/>
      <c r="P516" s="85"/>
      <c r="Q516" s="85"/>
      <c r="R516" s="85"/>
      <c r="S516" s="85"/>
    </row>
    <row r="517" spans="2:19" ht="15.75" customHeight="1" x14ac:dyDescent="0.3">
      <c r="B517" s="84"/>
      <c r="P517" s="85"/>
      <c r="Q517" s="85"/>
      <c r="R517" s="85"/>
      <c r="S517" s="85"/>
    </row>
    <row r="518" spans="2:19" ht="15.75" customHeight="1" x14ac:dyDescent="0.3">
      <c r="B518" s="84"/>
      <c r="P518" s="85"/>
      <c r="Q518" s="85"/>
      <c r="R518" s="85"/>
      <c r="S518" s="85"/>
    </row>
    <row r="519" spans="2:19" ht="15.75" customHeight="1" x14ac:dyDescent="0.3">
      <c r="B519" s="84"/>
      <c r="P519" s="85"/>
      <c r="Q519" s="85"/>
      <c r="R519" s="85"/>
      <c r="S519" s="85"/>
    </row>
    <row r="520" spans="2:19" ht="15.75" customHeight="1" x14ac:dyDescent="0.3">
      <c r="B520" s="84"/>
      <c r="P520" s="85"/>
      <c r="Q520" s="85"/>
      <c r="R520" s="85"/>
      <c r="S520" s="85"/>
    </row>
    <row r="521" spans="2:19" ht="15.75" customHeight="1" x14ac:dyDescent="0.3">
      <c r="B521" s="84"/>
      <c r="P521" s="85"/>
      <c r="Q521" s="85"/>
      <c r="R521" s="85"/>
      <c r="S521" s="85"/>
    </row>
    <row r="522" spans="2:19" ht="15.75" customHeight="1" x14ac:dyDescent="0.3">
      <c r="B522" s="84"/>
      <c r="P522" s="85"/>
      <c r="Q522" s="85"/>
      <c r="R522" s="85"/>
      <c r="S522" s="85"/>
    </row>
    <row r="523" spans="2:19" ht="15.75" customHeight="1" x14ac:dyDescent="0.3">
      <c r="B523" s="84"/>
      <c r="P523" s="85"/>
      <c r="Q523" s="85"/>
      <c r="R523" s="85"/>
      <c r="S523" s="85"/>
    </row>
    <row r="524" spans="2:19" ht="15.75" customHeight="1" x14ac:dyDescent="0.3">
      <c r="B524" s="84"/>
      <c r="P524" s="85"/>
      <c r="Q524" s="85"/>
      <c r="R524" s="85"/>
      <c r="S524" s="85"/>
    </row>
    <row r="525" spans="2:19" ht="15.75" customHeight="1" x14ac:dyDescent="0.3">
      <c r="B525" s="84"/>
      <c r="P525" s="85"/>
      <c r="Q525" s="85"/>
      <c r="R525" s="85"/>
      <c r="S525" s="85"/>
    </row>
    <row r="526" spans="2:19" ht="15.75" customHeight="1" x14ac:dyDescent="0.3">
      <c r="B526" s="84"/>
      <c r="P526" s="85"/>
      <c r="Q526" s="85"/>
      <c r="R526" s="85"/>
      <c r="S526" s="85"/>
    </row>
    <row r="527" spans="2:19" ht="15.75" customHeight="1" x14ac:dyDescent="0.3">
      <c r="B527" s="84"/>
      <c r="P527" s="85"/>
      <c r="Q527" s="85"/>
      <c r="R527" s="85"/>
      <c r="S527" s="85"/>
    </row>
    <row r="528" spans="2:19" ht="15.75" customHeight="1" x14ac:dyDescent="0.3">
      <c r="B528" s="84"/>
      <c r="P528" s="85"/>
      <c r="Q528" s="85"/>
      <c r="R528" s="85"/>
      <c r="S528" s="85"/>
    </row>
    <row r="529" spans="2:19" ht="15.75" customHeight="1" x14ac:dyDescent="0.3">
      <c r="B529" s="84"/>
      <c r="P529" s="85"/>
      <c r="Q529" s="85"/>
      <c r="R529" s="85"/>
      <c r="S529" s="85"/>
    </row>
    <row r="530" spans="2:19" ht="15.75" customHeight="1" x14ac:dyDescent="0.3">
      <c r="B530" s="84"/>
      <c r="P530" s="85"/>
      <c r="Q530" s="85"/>
      <c r="R530" s="85"/>
      <c r="S530" s="85"/>
    </row>
    <row r="531" spans="2:19" ht="15.75" customHeight="1" x14ac:dyDescent="0.3">
      <c r="B531" s="84"/>
      <c r="P531" s="85"/>
      <c r="Q531" s="85"/>
      <c r="R531" s="85"/>
      <c r="S531" s="85"/>
    </row>
    <row r="532" spans="2:19" ht="15.75" customHeight="1" x14ac:dyDescent="0.3">
      <c r="B532" s="84"/>
      <c r="P532" s="85"/>
      <c r="Q532" s="85"/>
      <c r="R532" s="85"/>
      <c r="S532" s="85"/>
    </row>
    <row r="533" spans="2:19" ht="15.75" customHeight="1" x14ac:dyDescent="0.3">
      <c r="B533" s="84"/>
      <c r="P533" s="85"/>
      <c r="Q533" s="85"/>
      <c r="R533" s="85"/>
      <c r="S533" s="85"/>
    </row>
    <row r="534" spans="2:19" ht="15.75" customHeight="1" x14ac:dyDescent="0.3">
      <c r="B534" s="84"/>
      <c r="P534" s="85"/>
      <c r="Q534" s="85"/>
      <c r="R534" s="85"/>
      <c r="S534" s="85"/>
    </row>
    <row r="535" spans="2:19" ht="15.75" customHeight="1" x14ac:dyDescent="0.3">
      <c r="B535" s="84"/>
      <c r="P535" s="85"/>
      <c r="Q535" s="85"/>
      <c r="R535" s="85"/>
      <c r="S535" s="85"/>
    </row>
    <row r="536" spans="2:19" ht="15.75" customHeight="1" x14ac:dyDescent="0.3">
      <c r="B536" s="84"/>
      <c r="P536" s="85"/>
      <c r="Q536" s="85"/>
      <c r="R536" s="85"/>
      <c r="S536" s="85"/>
    </row>
    <row r="537" spans="2:19" ht="15.75" customHeight="1" x14ac:dyDescent="0.3">
      <c r="B537" s="84"/>
      <c r="P537" s="85"/>
      <c r="Q537" s="85"/>
      <c r="R537" s="85"/>
      <c r="S537" s="85"/>
    </row>
    <row r="538" spans="2:19" ht="15.75" customHeight="1" x14ac:dyDescent="0.3">
      <c r="B538" s="84"/>
      <c r="P538" s="85"/>
      <c r="Q538" s="85"/>
      <c r="R538" s="85"/>
      <c r="S538" s="85"/>
    </row>
    <row r="539" spans="2:19" ht="15.75" customHeight="1" x14ac:dyDescent="0.3">
      <c r="B539" s="84"/>
      <c r="P539" s="85"/>
      <c r="Q539" s="85"/>
      <c r="R539" s="85"/>
      <c r="S539" s="85"/>
    </row>
    <row r="540" spans="2:19" ht="15.75" customHeight="1" x14ac:dyDescent="0.3">
      <c r="B540" s="84"/>
      <c r="P540" s="85"/>
      <c r="Q540" s="85"/>
      <c r="R540" s="85"/>
      <c r="S540" s="85"/>
    </row>
    <row r="541" spans="2:19" ht="15.75" customHeight="1" x14ac:dyDescent="0.3">
      <c r="B541" s="84"/>
      <c r="P541" s="85"/>
      <c r="Q541" s="85"/>
      <c r="R541" s="85"/>
      <c r="S541" s="85"/>
    </row>
    <row r="542" spans="2:19" ht="15.75" customHeight="1" x14ac:dyDescent="0.3">
      <c r="B542" s="84"/>
      <c r="P542" s="85"/>
      <c r="Q542" s="85"/>
      <c r="R542" s="85"/>
      <c r="S542" s="85"/>
    </row>
    <row r="543" spans="2:19" ht="15.75" customHeight="1" x14ac:dyDescent="0.3">
      <c r="B543" s="84"/>
      <c r="P543" s="85"/>
      <c r="Q543" s="85"/>
      <c r="R543" s="85"/>
      <c r="S543" s="85"/>
    </row>
    <row r="544" spans="2:19" ht="15.75" customHeight="1" x14ac:dyDescent="0.3">
      <c r="B544" s="84"/>
      <c r="P544" s="85"/>
      <c r="Q544" s="85"/>
      <c r="R544" s="85"/>
      <c r="S544" s="85"/>
    </row>
    <row r="545" spans="2:19" ht="15.75" customHeight="1" x14ac:dyDescent="0.3">
      <c r="B545" s="84"/>
      <c r="P545" s="85"/>
      <c r="Q545" s="85"/>
      <c r="R545" s="85"/>
      <c r="S545" s="85"/>
    </row>
    <row r="546" spans="2:19" ht="15.75" customHeight="1" x14ac:dyDescent="0.3">
      <c r="B546" s="84"/>
      <c r="P546" s="85"/>
      <c r="Q546" s="85"/>
      <c r="R546" s="85"/>
      <c r="S546" s="85"/>
    </row>
    <row r="547" spans="2:19" ht="15.75" customHeight="1" x14ac:dyDescent="0.3">
      <c r="B547" s="84"/>
      <c r="P547" s="85"/>
      <c r="Q547" s="85"/>
      <c r="R547" s="85"/>
      <c r="S547" s="85"/>
    </row>
    <row r="548" spans="2:19" ht="15.75" customHeight="1" x14ac:dyDescent="0.3">
      <c r="B548" s="84"/>
      <c r="P548" s="85"/>
      <c r="Q548" s="85"/>
      <c r="R548" s="85"/>
      <c r="S548" s="85"/>
    </row>
    <row r="549" spans="2:19" ht="15.75" customHeight="1" x14ac:dyDescent="0.3">
      <c r="B549" s="84"/>
      <c r="P549" s="85"/>
      <c r="Q549" s="85"/>
      <c r="R549" s="85"/>
      <c r="S549" s="85"/>
    </row>
    <row r="550" spans="2:19" ht="15.75" customHeight="1" x14ac:dyDescent="0.3">
      <c r="B550" s="84"/>
      <c r="P550" s="85"/>
      <c r="Q550" s="85"/>
      <c r="R550" s="85"/>
      <c r="S550" s="85"/>
    </row>
    <row r="551" spans="2:19" ht="15.75" customHeight="1" x14ac:dyDescent="0.3">
      <c r="B551" s="84"/>
      <c r="P551" s="85"/>
      <c r="Q551" s="85"/>
      <c r="R551" s="85"/>
      <c r="S551" s="85"/>
    </row>
    <row r="552" spans="2:19" ht="15.75" customHeight="1" x14ac:dyDescent="0.3">
      <c r="B552" s="84"/>
      <c r="P552" s="85"/>
      <c r="Q552" s="85"/>
      <c r="R552" s="85"/>
      <c r="S552" s="85"/>
    </row>
    <row r="553" spans="2:19" ht="15.75" customHeight="1" x14ac:dyDescent="0.3">
      <c r="B553" s="84"/>
      <c r="P553" s="85"/>
      <c r="Q553" s="85"/>
      <c r="R553" s="85"/>
      <c r="S553" s="85"/>
    </row>
    <row r="554" spans="2:19" ht="15.75" customHeight="1" x14ac:dyDescent="0.3">
      <c r="B554" s="84"/>
      <c r="P554" s="85"/>
      <c r="Q554" s="85"/>
      <c r="R554" s="85"/>
      <c r="S554" s="85"/>
    </row>
    <row r="555" spans="2:19" ht="15.75" customHeight="1" x14ac:dyDescent="0.3">
      <c r="B555" s="84"/>
      <c r="P555" s="85"/>
      <c r="Q555" s="85"/>
      <c r="R555" s="85"/>
      <c r="S555" s="85"/>
    </row>
    <row r="556" spans="2:19" ht="15.75" customHeight="1" x14ac:dyDescent="0.3">
      <c r="B556" s="84"/>
      <c r="P556" s="85"/>
      <c r="Q556" s="85"/>
      <c r="R556" s="85"/>
      <c r="S556" s="85"/>
    </row>
    <row r="557" spans="2:19" ht="15.75" customHeight="1" x14ac:dyDescent="0.3">
      <c r="B557" s="84"/>
      <c r="P557" s="85"/>
      <c r="Q557" s="85"/>
      <c r="R557" s="85"/>
      <c r="S557" s="85"/>
    </row>
    <row r="558" spans="2:19" ht="15.75" customHeight="1" x14ac:dyDescent="0.3">
      <c r="B558" s="84"/>
      <c r="P558" s="85"/>
      <c r="Q558" s="85"/>
      <c r="R558" s="85"/>
      <c r="S558" s="85"/>
    </row>
    <row r="559" spans="2:19" ht="15.75" customHeight="1" x14ac:dyDescent="0.3">
      <c r="B559" s="84"/>
      <c r="P559" s="85"/>
      <c r="Q559" s="85"/>
      <c r="R559" s="85"/>
      <c r="S559" s="85"/>
    </row>
    <row r="560" spans="2:19" ht="15.75" customHeight="1" x14ac:dyDescent="0.3">
      <c r="B560" s="84"/>
      <c r="P560" s="85"/>
      <c r="Q560" s="85"/>
      <c r="R560" s="85"/>
      <c r="S560" s="85"/>
    </row>
    <row r="561" spans="2:19" ht="15.75" customHeight="1" x14ac:dyDescent="0.3">
      <c r="B561" s="84"/>
      <c r="P561" s="85"/>
      <c r="Q561" s="85"/>
      <c r="R561" s="85"/>
      <c r="S561" s="85"/>
    </row>
    <row r="562" spans="2:19" ht="15.75" customHeight="1" x14ac:dyDescent="0.3">
      <c r="B562" s="84"/>
      <c r="P562" s="85"/>
      <c r="Q562" s="85"/>
      <c r="R562" s="85"/>
      <c r="S562" s="85"/>
    </row>
    <row r="563" spans="2:19" ht="15.75" customHeight="1" x14ac:dyDescent="0.3">
      <c r="B563" s="84"/>
      <c r="P563" s="85"/>
      <c r="Q563" s="85"/>
      <c r="R563" s="85"/>
      <c r="S563" s="85"/>
    </row>
    <row r="564" spans="2:19" ht="15.75" customHeight="1" x14ac:dyDescent="0.3">
      <c r="B564" s="84"/>
      <c r="P564" s="85"/>
      <c r="Q564" s="85"/>
      <c r="R564" s="85"/>
      <c r="S564" s="85"/>
    </row>
    <row r="565" spans="2:19" ht="15.75" customHeight="1" x14ac:dyDescent="0.3">
      <c r="B565" s="84"/>
      <c r="P565" s="85"/>
      <c r="Q565" s="85"/>
      <c r="R565" s="85"/>
      <c r="S565" s="85"/>
    </row>
    <row r="566" spans="2:19" ht="15.75" customHeight="1" x14ac:dyDescent="0.3">
      <c r="B566" s="84"/>
      <c r="P566" s="85"/>
      <c r="Q566" s="85"/>
      <c r="R566" s="85"/>
      <c r="S566" s="85"/>
    </row>
    <row r="567" spans="2:19" ht="15.75" customHeight="1" x14ac:dyDescent="0.3">
      <c r="B567" s="84"/>
      <c r="P567" s="85"/>
      <c r="Q567" s="85"/>
      <c r="R567" s="85"/>
      <c r="S567" s="85"/>
    </row>
    <row r="568" spans="2:19" ht="15.75" customHeight="1" x14ac:dyDescent="0.3">
      <c r="B568" s="84"/>
      <c r="P568" s="85"/>
      <c r="Q568" s="85"/>
      <c r="R568" s="85"/>
      <c r="S568" s="85"/>
    </row>
    <row r="569" spans="2:19" ht="15.75" customHeight="1" x14ac:dyDescent="0.3">
      <c r="B569" s="84"/>
      <c r="P569" s="85"/>
      <c r="Q569" s="85"/>
      <c r="R569" s="85"/>
      <c r="S569" s="85"/>
    </row>
    <row r="570" spans="2:19" ht="15.75" customHeight="1" x14ac:dyDescent="0.3">
      <c r="B570" s="84"/>
      <c r="P570" s="85"/>
      <c r="Q570" s="85"/>
      <c r="R570" s="85"/>
      <c r="S570" s="85"/>
    </row>
    <row r="571" spans="2:19" ht="15.75" customHeight="1" x14ac:dyDescent="0.3">
      <c r="B571" s="84"/>
      <c r="P571" s="85"/>
      <c r="Q571" s="85"/>
      <c r="R571" s="85"/>
      <c r="S571" s="85"/>
    </row>
    <row r="572" spans="2:19" ht="15.75" customHeight="1" x14ac:dyDescent="0.3">
      <c r="B572" s="84"/>
      <c r="P572" s="85"/>
      <c r="Q572" s="85"/>
      <c r="R572" s="85"/>
      <c r="S572" s="85"/>
    </row>
    <row r="573" spans="2:19" ht="15.75" customHeight="1" x14ac:dyDescent="0.3">
      <c r="B573" s="84"/>
      <c r="P573" s="85"/>
      <c r="Q573" s="85"/>
      <c r="R573" s="85"/>
      <c r="S573" s="85"/>
    </row>
    <row r="574" spans="2:19" ht="15.75" customHeight="1" x14ac:dyDescent="0.3">
      <c r="B574" s="84"/>
      <c r="P574" s="85"/>
      <c r="Q574" s="85"/>
      <c r="R574" s="85"/>
      <c r="S574" s="85"/>
    </row>
    <row r="575" spans="2:19" ht="15.75" customHeight="1" x14ac:dyDescent="0.3">
      <c r="B575" s="84"/>
      <c r="P575" s="85"/>
      <c r="Q575" s="85"/>
      <c r="R575" s="85"/>
      <c r="S575" s="85"/>
    </row>
    <row r="576" spans="2:19" ht="15.75" customHeight="1" x14ac:dyDescent="0.3">
      <c r="B576" s="84"/>
      <c r="P576" s="85"/>
      <c r="Q576" s="85"/>
      <c r="R576" s="85"/>
      <c r="S576" s="85"/>
    </row>
    <row r="577" spans="2:19" ht="15.75" customHeight="1" x14ac:dyDescent="0.3">
      <c r="B577" s="84"/>
      <c r="P577" s="85"/>
      <c r="Q577" s="85"/>
      <c r="R577" s="85"/>
      <c r="S577" s="85"/>
    </row>
    <row r="578" spans="2:19" ht="15.75" customHeight="1" x14ac:dyDescent="0.3">
      <c r="B578" s="84"/>
      <c r="P578" s="85"/>
      <c r="Q578" s="85"/>
      <c r="R578" s="85"/>
      <c r="S578" s="85"/>
    </row>
    <row r="579" spans="2:19" ht="15.75" customHeight="1" x14ac:dyDescent="0.3">
      <c r="B579" s="84"/>
      <c r="P579" s="85"/>
      <c r="Q579" s="85"/>
      <c r="R579" s="85"/>
      <c r="S579" s="85"/>
    </row>
    <row r="580" spans="2:19" ht="15.75" customHeight="1" x14ac:dyDescent="0.3">
      <c r="B580" s="84"/>
      <c r="P580" s="85"/>
      <c r="Q580" s="85"/>
      <c r="R580" s="85"/>
      <c r="S580" s="85"/>
    </row>
    <row r="581" spans="2:19" ht="15.75" customHeight="1" x14ac:dyDescent="0.3">
      <c r="B581" s="84"/>
      <c r="P581" s="85"/>
      <c r="Q581" s="85"/>
      <c r="R581" s="85"/>
      <c r="S581" s="85"/>
    </row>
    <row r="582" spans="2:19" ht="15.75" customHeight="1" x14ac:dyDescent="0.3">
      <c r="B582" s="84"/>
      <c r="P582" s="85"/>
      <c r="Q582" s="85"/>
      <c r="R582" s="85"/>
      <c r="S582" s="85"/>
    </row>
    <row r="583" spans="2:19" ht="15.75" customHeight="1" x14ac:dyDescent="0.3">
      <c r="B583" s="84"/>
      <c r="P583" s="85"/>
      <c r="Q583" s="85"/>
      <c r="R583" s="85"/>
      <c r="S583" s="85"/>
    </row>
    <row r="584" spans="2:19" ht="15.75" customHeight="1" x14ac:dyDescent="0.3">
      <c r="B584" s="84"/>
      <c r="P584" s="85"/>
      <c r="Q584" s="85"/>
      <c r="R584" s="85"/>
      <c r="S584" s="85"/>
    </row>
    <row r="585" spans="2:19" ht="15.75" customHeight="1" x14ac:dyDescent="0.3">
      <c r="B585" s="84"/>
      <c r="P585" s="85"/>
      <c r="Q585" s="85"/>
      <c r="R585" s="85"/>
      <c r="S585" s="85"/>
    </row>
    <row r="586" spans="2:19" ht="15.75" customHeight="1" x14ac:dyDescent="0.3">
      <c r="B586" s="84"/>
      <c r="P586" s="85"/>
      <c r="Q586" s="85"/>
      <c r="R586" s="85"/>
      <c r="S586" s="85"/>
    </row>
    <row r="587" spans="2:19" ht="15.75" customHeight="1" x14ac:dyDescent="0.3">
      <c r="B587" s="84"/>
      <c r="P587" s="85"/>
      <c r="Q587" s="85"/>
      <c r="R587" s="85"/>
      <c r="S587" s="85"/>
    </row>
    <row r="588" spans="2:19" ht="15.75" customHeight="1" x14ac:dyDescent="0.3">
      <c r="B588" s="84"/>
      <c r="P588" s="85"/>
      <c r="Q588" s="85"/>
      <c r="R588" s="85"/>
      <c r="S588" s="85"/>
    </row>
    <row r="589" spans="2:19" ht="15.75" customHeight="1" x14ac:dyDescent="0.3">
      <c r="B589" s="84"/>
      <c r="P589" s="85"/>
      <c r="Q589" s="85"/>
      <c r="R589" s="85"/>
      <c r="S589" s="85"/>
    </row>
    <row r="590" spans="2:19" ht="15.75" customHeight="1" x14ac:dyDescent="0.3">
      <c r="B590" s="84"/>
      <c r="P590" s="85"/>
      <c r="Q590" s="85"/>
      <c r="R590" s="85"/>
      <c r="S590" s="85"/>
    </row>
    <row r="591" spans="2:19" ht="15.75" customHeight="1" x14ac:dyDescent="0.3">
      <c r="B591" s="84"/>
      <c r="P591" s="85"/>
      <c r="Q591" s="85"/>
      <c r="R591" s="85"/>
      <c r="S591" s="85"/>
    </row>
    <row r="592" spans="2:19" ht="15.75" customHeight="1" x14ac:dyDescent="0.3">
      <c r="B592" s="84"/>
      <c r="P592" s="85"/>
      <c r="Q592" s="85"/>
      <c r="R592" s="85"/>
      <c r="S592" s="85"/>
    </row>
    <row r="593" spans="2:19" ht="15.75" customHeight="1" x14ac:dyDescent="0.3">
      <c r="B593" s="84"/>
      <c r="P593" s="85"/>
      <c r="Q593" s="85"/>
      <c r="R593" s="85"/>
      <c r="S593" s="85"/>
    </row>
    <row r="594" spans="2:19" ht="15.75" customHeight="1" x14ac:dyDescent="0.3">
      <c r="B594" s="84"/>
      <c r="P594" s="85"/>
      <c r="Q594" s="85"/>
      <c r="R594" s="85"/>
      <c r="S594" s="85"/>
    </row>
    <row r="595" spans="2:19" ht="15.75" customHeight="1" x14ac:dyDescent="0.3">
      <c r="B595" s="84"/>
      <c r="P595" s="85"/>
      <c r="Q595" s="85"/>
      <c r="R595" s="85"/>
      <c r="S595" s="85"/>
    </row>
    <row r="596" spans="2:19" ht="15.75" customHeight="1" x14ac:dyDescent="0.3">
      <c r="B596" s="84"/>
      <c r="P596" s="85"/>
      <c r="Q596" s="85"/>
      <c r="R596" s="85"/>
      <c r="S596" s="85"/>
    </row>
    <row r="597" spans="2:19" ht="15.75" customHeight="1" x14ac:dyDescent="0.3">
      <c r="B597" s="84"/>
      <c r="P597" s="85"/>
      <c r="Q597" s="85"/>
      <c r="R597" s="85"/>
      <c r="S597" s="85"/>
    </row>
    <row r="598" spans="2:19" ht="15.75" customHeight="1" x14ac:dyDescent="0.3">
      <c r="B598" s="84"/>
      <c r="P598" s="85"/>
      <c r="Q598" s="85"/>
      <c r="R598" s="85"/>
      <c r="S598" s="85"/>
    </row>
    <row r="599" spans="2:19" ht="15.75" customHeight="1" x14ac:dyDescent="0.3">
      <c r="B599" s="84"/>
      <c r="P599" s="85"/>
      <c r="Q599" s="85"/>
      <c r="R599" s="85"/>
      <c r="S599" s="85"/>
    </row>
    <row r="600" spans="2:19" ht="15.75" customHeight="1" x14ac:dyDescent="0.3">
      <c r="B600" s="84"/>
      <c r="P600" s="85"/>
      <c r="Q600" s="85"/>
      <c r="R600" s="85"/>
      <c r="S600" s="85"/>
    </row>
    <row r="601" spans="2:19" ht="15.75" customHeight="1" x14ac:dyDescent="0.3">
      <c r="B601" s="84"/>
      <c r="P601" s="85"/>
      <c r="Q601" s="85"/>
      <c r="R601" s="85"/>
      <c r="S601" s="85"/>
    </row>
    <row r="602" spans="2:19" ht="15.75" customHeight="1" x14ac:dyDescent="0.3">
      <c r="B602" s="84"/>
      <c r="P602" s="85"/>
      <c r="Q602" s="85"/>
      <c r="R602" s="85"/>
      <c r="S602" s="85"/>
    </row>
    <row r="603" spans="2:19" ht="15.75" customHeight="1" x14ac:dyDescent="0.3">
      <c r="B603" s="84"/>
      <c r="P603" s="85"/>
      <c r="Q603" s="85"/>
      <c r="R603" s="85"/>
      <c r="S603" s="85"/>
    </row>
    <row r="604" spans="2:19" ht="15.75" customHeight="1" x14ac:dyDescent="0.3">
      <c r="B604" s="84"/>
      <c r="P604" s="85"/>
      <c r="Q604" s="85"/>
      <c r="R604" s="85"/>
      <c r="S604" s="85"/>
    </row>
    <row r="605" spans="2:19" ht="15.75" customHeight="1" x14ac:dyDescent="0.3">
      <c r="B605" s="84"/>
      <c r="P605" s="85"/>
      <c r="Q605" s="85"/>
      <c r="R605" s="85"/>
      <c r="S605" s="85"/>
    </row>
    <row r="606" spans="2:19" ht="15.75" customHeight="1" x14ac:dyDescent="0.3">
      <c r="B606" s="84"/>
      <c r="P606" s="85"/>
      <c r="Q606" s="85"/>
      <c r="R606" s="85"/>
      <c r="S606" s="85"/>
    </row>
    <row r="607" spans="2:19" ht="15.75" customHeight="1" x14ac:dyDescent="0.3">
      <c r="B607" s="84"/>
      <c r="P607" s="85"/>
      <c r="Q607" s="85"/>
      <c r="R607" s="85"/>
      <c r="S607" s="85"/>
    </row>
    <row r="608" spans="2:19" ht="15.75" customHeight="1" x14ac:dyDescent="0.3">
      <c r="B608" s="84"/>
      <c r="P608" s="85"/>
      <c r="Q608" s="85"/>
      <c r="R608" s="85"/>
      <c r="S608" s="85"/>
    </row>
    <row r="609" spans="2:19" ht="15.75" customHeight="1" x14ac:dyDescent="0.3">
      <c r="B609" s="84"/>
      <c r="P609" s="85"/>
      <c r="Q609" s="85"/>
      <c r="R609" s="85"/>
      <c r="S609" s="85"/>
    </row>
    <row r="610" spans="2:19" ht="15.75" customHeight="1" x14ac:dyDescent="0.3">
      <c r="B610" s="84"/>
      <c r="P610" s="85"/>
      <c r="Q610" s="85"/>
      <c r="R610" s="85"/>
      <c r="S610" s="85"/>
    </row>
    <row r="611" spans="2:19" ht="15.75" customHeight="1" x14ac:dyDescent="0.3">
      <c r="B611" s="84"/>
      <c r="P611" s="85"/>
      <c r="Q611" s="85"/>
      <c r="R611" s="85"/>
      <c r="S611" s="85"/>
    </row>
    <row r="612" spans="2:19" ht="15.75" customHeight="1" x14ac:dyDescent="0.3">
      <c r="B612" s="84"/>
      <c r="P612" s="85"/>
      <c r="Q612" s="85"/>
      <c r="R612" s="85"/>
      <c r="S612" s="85"/>
    </row>
    <row r="613" spans="2:19" ht="15.75" customHeight="1" x14ac:dyDescent="0.3">
      <c r="B613" s="84"/>
      <c r="P613" s="85"/>
      <c r="Q613" s="85"/>
      <c r="R613" s="85"/>
      <c r="S613" s="85"/>
    </row>
    <row r="614" spans="2:19" ht="15.75" customHeight="1" x14ac:dyDescent="0.3">
      <c r="B614" s="84"/>
      <c r="P614" s="85"/>
      <c r="Q614" s="85"/>
      <c r="R614" s="85"/>
      <c r="S614" s="85"/>
    </row>
    <row r="615" spans="2:19" ht="15.75" customHeight="1" x14ac:dyDescent="0.3">
      <c r="B615" s="84"/>
      <c r="P615" s="85"/>
      <c r="Q615" s="85"/>
      <c r="R615" s="85"/>
      <c r="S615" s="85"/>
    </row>
    <row r="616" spans="2:19" ht="15.75" customHeight="1" x14ac:dyDescent="0.3">
      <c r="B616" s="84"/>
      <c r="P616" s="85"/>
      <c r="Q616" s="85"/>
      <c r="R616" s="85"/>
      <c r="S616" s="85"/>
    </row>
    <row r="617" spans="2:19" ht="15.75" customHeight="1" x14ac:dyDescent="0.3">
      <c r="B617" s="84"/>
      <c r="P617" s="85"/>
      <c r="Q617" s="85"/>
      <c r="R617" s="85"/>
      <c r="S617" s="85"/>
    </row>
    <row r="618" spans="2:19" ht="15.75" customHeight="1" x14ac:dyDescent="0.3">
      <c r="B618" s="84"/>
      <c r="P618" s="85"/>
      <c r="Q618" s="85"/>
      <c r="R618" s="85"/>
      <c r="S618" s="85"/>
    </row>
    <row r="619" spans="2:19" ht="15.75" customHeight="1" x14ac:dyDescent="0.3">
      <c r="B619" s="84"/>
      <c r="P619" s="85"/>
      <c r="Q619" s="85"/>
      <c r="R619" s="85"/>
      <c r="S619" s="85"/>
    </row>
    <row r="620" spans="2:19" ht="15.75" customHeight="1" x14ac:dyDescent="0.3">
      <c r="B620" s="84"/>
      <c r="P620" s="85"/>
      <c r="Q620" s="85"/>
      <c r="R620" s="85"/>
      <c r="S620" s="85"/>
    </row>
    <row r="621" spans="2:19" ht="15.75" customHeight="1" x14ac:dyDescent="0.3">
      <c r="B621" s="84"/>
      <c r="P621" s="85"/>
      <c r="Q621" s="85"/>
      <c r="R621" s="85"/>
      <c r="S621" s="85"/>
    </row>
    <row r="622" spans="2:19" ht="15.75" customHeight="1" x14ac:dyDescent="0.3">
      <c r="B622" s="84"/>
      <c r="P622" s="85"/>
      <c r="Q622" s="85"/>
      <c r="R622" s="85"/>
      <c r="S622" s="85"/>
    </row>
    <row r="623" spans="2:19" ht="15.75" customHeight="1" x14ac:dyDescent="0.3">
      <c r="B623" s="84"/>
      <c r="P623" s="85"/>
      <c r="Q623" s="85"/>
      <c r="R623" s="85"/>
      <c r="S623" s="85"/>
    </row>
    <row r="624" spans="2:19" ht="15.75" customHeight="1" x14ac:dyDescent="0.3">
      <c r="B624" s="84"/>
      <c r="P624" s="85"/>
      <c r="Q624" s="85"/>
      <c r="R624" s="85"/>
      <c r="S624" s="85"/>
    </row>
    <row r="625" spans="2:19" ht="15.75" customHeight="1" x14ac:dyDescent="0.3">
      <c r="B625" s="84"/>
      <c r="P625" s="85"/>
      <c r="Q625" s="85"/>
      <c r="R625" s="85"/>
      <c r="S625" s="85"/>
    </row>
    <row r="626" spans="2:19" ht="15.75" customHeight="1" x14ac:dyDescent="0.3">
      <c r="B626" s="84"/>
      <c r="P626" s="85"/>
      <c r="Q626" s="85"/>
      <c r="R626" s="85"/>
      <c r="S626" s="85"/>
    </row>
    <row r="627" spans="2:19" ht="15.75" customHeight="1" x14ac:dyDescent="0.3">
      <c r="B627" s="84"/>
      <c r="P627" s="85"/>
      <c r="Q627" s="85"/>
      <c r="R627" s="85"/>
      <c r="S627" s="85"/>
    </row>
    <row r="628" spans="2:19" ht="15.75" customHeight="1" x14ac:dyDescent="0.3">
      <c r="B628" s="84"/>
      <c r="P628" s="85"/>
      <c r="Q628" s="85"/>
      <c r="R628" s="85"/>
      <c r="S628" s="85"/>
    </row>
    <row r="629" spans="2:19" ht="15.75" customHeight="1" x14ac:dyDescent="0.3">
      <c r="B629" s="84"/>
      <c r="P629" s="85"/>
      <c r="Q629" s="85"/>
      <c r="R629" s="85"/>
      <c r="S629" s="85"/>
    </row>
    <row r="630" spans="2:19" ht="15.75" customHeight="1" x14ac:dyDescent="0.3">
      <c r="B630" s="84"/>
      <c r="P630" s="85"/>
      <c r="Q630" s="85"/>
      <c r="R630" s="85"/>
      <c r="S630" s="85"/>
    </row>
    <row r="631" spans="2:19" ht="15.75" customHeight="1" x14ac:dyDescent="0.3">
      <c r="B631" s="84"/>
      <c r="P631" s="85"/>
      <c r="Q631" s="85"/>
      <c r="R631" s="85"/>
      <c r="S631" s="85"/>
    </row>
    <row r="632" spans="2:19" ht="15.75" customHeight="1" x14ac:dyDescent="0.3">
      <c r="B632" s="84"/>
      <c r="P632" s="85"/>
      <c r="Q632" s="85"/>
      <c r="R632" s="85"/>
      <c r="S632" s="85"/>
    </row>
    <row r="633" spans="2:19" ht="15.75" customHeight="1" x14ac:dyDescent="0.3">
      <c r="B633" s="84"/>
      <c r="P633" s="85"/>
      <c r="Q633" s="85"/>
      <c r="R633" s="85"/>
      <c r="S633" s="85"/>
    </row>
    <row r="634" spans="2:19" ht="15.75" customHeight="1" x14ac:dyDescent="0.3">
      <c r="B634" s="84"/>
      <c r="P634" s="85"/>
      <c r="Q634" s="85"/>
      <c r="R634" s="85"/>
      <c r="S634" s="85"/>
    </row>
    <row r="635" spans="2:19" ht="15.75" customHeight="1" x14ac:dyDescent="0.3">
      <c r="B635" s="84"/>
      <c r="P635" s="85"/>
      <c r="Q635" s="85"/>
      <c r="R635" s="85"/>
      <c r="S635" s="85"/>
    </row>
    <row r="636" spans="2:19" ht="15.75" customHeight="1" x14ac:dyDescent="0.3">
      <c r="B636" s="84"/>
      <c r="P636" s="85"/>
      <c r="Q636" s="85"/>
      <c r="R636" s="85"/>
      <c r="S636" s="85"/>
    </row>
    <row r="637" spans="2:19" ht="15.75" customHeight="1" x14ac:dyDescent="0.3">
      <c r="B637" s="84"/>
      <c r="P637" s="85"/>
      <c r="Q637" s="85"/>
      <c r="R637" s="85"/>
      <c r="S637" s="85"/>
    </row>
    <row r="638" spans="2:19" ht="15.75" customHeight="1" x14ac:dyDescent="0.3">
      <c r="B638" s="84"/>
      <c r="P638" s="85"/>
      <c r="Q638" s="85"/>
      <c r="R638" s="85"/>
      <c r="S638" s="85"/>
    </row>
    <row r="639" spans="2:19" ht="15.75" customHeight="1" x14ac:dyDescent="0.3">
      <c r="B639" s="84"/>
      <c r="P639" s="85"/>
      <c r="Q639" s="85"/>
      <c r="R639" s="85"/>
      <c r="S639" s="85"/>
    </row>
    <row r="640" spans="2:19" ht="15.75" customHeight="1" x14ac:dyDescent="0.3">
      <c r="B640" s="84"/>
      <c r="P640" s="85"/>
      <c r="Q640" s="85"/>
      <c r="R640" s="85"/>
      <c r="S640" s="85"/>
    </row>
    <row r="641" spans="2:19" ht="15.75" customHeight="1" x14ac:dyDescent="0.3">
      <c r="B641" s="84"/>
      <c r="P641" s="85"/>
      <c r="Q641" s="85"/>
      <c r="R641" s="85"/>
      <c r="S641" s="85"/>
    </row>
    <row r="642" spans="2:19" ht="15.75" customHeight="1" x14ac:dyDescent="0.3">
      <c r="B642" s="84"/>
      <c r="P642" s="85"/>
      <c r="Q642" s="85"/>
      <c r="R642" s="85"/>
      <c r="S642" s="85"/>
    </row>
    <row r="643" spans="2:19" ht="15.75" customHeight="1" x14ac:dyDescent="0.3">
      <c r="B643" s="84"/>
      <c r="P643" s="85"/>
      <c r="Q643" s="85"/>
      <c r="R643" s="85"/>
      <c r="S643" s="85"/>
    </row>
    <row r="644" spans="2:19" ht="15.75" customHeight="1" x14ac:dyDescent="0.3">
      <c r="B644" s="84"/>
      <c r="P644" s="85"/>
      <c r="Q644" s="85"/>
      <c r="R644" s="85"/>
      <c r="S644" s="85"/>
    </row>
    <row r="645" spans="2:19" ht="15.75" customHeight="1" x14ac:dyDescent="0.3">
      <c r="B645" s="84"/>
      <c r="P645" s="85"/>
      <c r="Q645" s="85"/>
      <c r="R645" s="85"/>
      <c r="S645" s="85"/>
    </row>
    <row r="646" spans="2:19" ht="15.75" customHeight="1" x14ac:dyDescent="0.3">
      <c r="B646" s="84"/>
      <c r="P646" s="85"/>
      <c r="Q646" s="85"/>
      <c r="R646" s="85"/>
      <c r="S646" s="85"/>
    </row>
    <row r="647" spans="2:19" ht="15.75" customHeight="1" x14ac:dyDescent="0.3">
      <c r="B647" s="84"/>
      <c r="P647" s="85"/>
      <c r="Q647" s="85"/>
      <c r="R647" s="85"/>
      <c r="S647" s="85"/>
    </row>
    <row r="648" spans="2:19" ht="15.75" customHeight="1" x14ac:dyDescent="0.3">
      <c r="B648" s="84"/>
      <c r="P648" s="85"/>
      <c r="Q648" s="85"/>
      <c r="R648" s="85"/>
      <c r="S648" s="85"/>
    </row>
    <row r="649" spans="2:19" ht="15.75" customHeight="1" x14ac:dyDescent="0.3">
      <c r="B649" s="84"/>
      <c r="P649" s="85"/>
      <c r="Q649" s="85"/>
      <c r="R649" s="85"/>
      <c r="S649" s="85"/>
    </row>
    <row r="650" spans="2:19" ht="15.75" customHeight="1" x14ac:dyDescent="0.3">
      <c r="B650" s="84"/>
      <c r="P650" s="85"/>
      <c r="Q650" s="85"/>
      <c r="R650" s="85"/>
      <c r="S650" s="85"/>
    </row>
    <row r="651" spans="2:19" ht="15.75" customHeight="1" x14ac:dyDescent="0.3">
      <c r="B651" s="84"/>
      <c r="P651" s="85"/>
      <c r="Q651" s="85"/>
      <c r="R651" s="85"/>
      <c r="S651" s="85"/>
    </row>
    <row r="652" spans="2:19" ht="15.75" customHeight="1" x14ac:dyDescent="0.3">
      <c r="B652" s="84"/>
      <c r="P652" s="85"/>
      <c r="Q652" s="85"/>
      <c r="R652" s="85"/>
      <c r="S652" s="85"/>
    </row>
    <row r="653" spans="2:19" ht="15.75" customHeight="1" x14ac:dyDescent="0.3">
      <c r="B653" s="84"/>
      <c r="P653" s="85"/>
      <c r="Q653" s="85"/>
      <c r="R653" s="85"/>
      <c r="S653" s="85"/>
    </row>
    <row r="654" spans="2:19" ht="15.75" customHeight="1" x14ac:dyDescent="0.3">
      <c r="B654" s="84"/>
      <c r="P654" s="85"/>
      <c r="Q654" s="85"/>
      <c r="R654" s="85"/>
      <c r="S654" s="85"/>
    </row>
    <row r="655" spans="2:19" ht="15.75" customHeight="1" x14ac:dyDescent="0.3">
      <c r="B655" s="84"/>
      <c r="P655" s="85"/>
      <c r="Q655" s="85"/>
      <c r="R655" s="85"/>
      <c r="S655" s="85"/>
    </row>
    <row r="656" spans="2:19" ht="15.75" customHeight="1" x14ac:dyDescent="0.3">
      <c r="B656" s="84"/>
      <c r="P656" s="85"/>
      <c r="Q656" s="85"/>
      <c r="R656" s="85"/>
      <c r="S656" s="85"/>
    </row>
    <row r="657" spans="2:19" ht="15.75" customHeight="1" x14ac:dyDescent="0.3">
      <c r="B657" s="84"/>
      <c r="P657" s="85"/>
      <c r="Q657" s="85"/>
      <c r="R657" s="85"/>
      <c r="S657" s="85"/>
    </row>
    <row r="658" spans="2:19" ht="15.75" customHeight="1" x14ac:dyDescent="0.3">
      <c r="B658" s="84"/>
      <c r="P658" s="85"/>
      <c r="Q658" s="85"/>
      <c r="R658" s="85"/>
      <c r="S658" s="85"/>
    </row>
    <row r="659" spans="2:19" ht="15.75" customHeight="1" x14ac:dyDescent="0.3">
      <c r="B659" s="84"/>
      <c r="P659" s="85"/>
      <c r="Q659" s="85"/>
      <c r="R659" s="85"/>
      <c r="S659" s="85"/>
    </row>
    <row r="660" spans="2:19" ht="15.75" customHeight="1" x14ac:dyDescent="0.3">
      <c r="B660" s="84"/>
      <c r="P660" s="85"/>
      <c r="Q660" s="85"/>
      <c r="R660" s="85"/>
      <c r="S660" s="85"/>
    </row>
    <row r="661" spans="2:19" ht="15.75" customHeight="1" x14ac:dyDescent="0.3">
      <c r="B661" s="84"/>
      <c r="P661" s="85"/>
      <c r="Q661" s="85"/>
      <c r="R661" s="85"/>
      <c r="S661" s="85"/>
    </row>
    <row r="662" spans="2:19" ht="15.75" customHeight="1" x14ac:dyDescent="0.3">
      <c r="B662" s="84"/>
      <c r="P662" s="85"/>
      <c r="Q662" s="85"/>
      <c r="R662" s="85"/>
      <c r="S662" s="85"/>
    </row>
    <row r="663" spans="2:19" ht="15.75" customHeight="1" x14ac:dyDescent="0.3">
      <c r="B663" s="84"/>
      <c r="P663" s="85"/>
      <c r="Q663" s="85"/>
      <c r="R663" s="85"/>
      <c r="S663" s="85"/>
    </row>
    <row r="664" spans="2:19" ht="15.75" customHeight="1" x14ac:dyDescent="0.3">
      <c r="B664" s="84"/>
      <c r="P664" s="85"/>
      <c r="Q664" s="85"/>
      <c r="R664" s="85"/>
      <c r="S664" s="85"/>
    </row>
    <row r="665" spans="2:19" ht="15.75" customHeight="1" x14ac:dyDescent="0.3">
      <c r="B665" s="84"/>
      <c r="P665" s="85"/>
      <c r="Q665" s="85"/>
      <c r="R665" s="85"/>
      <c r="S665" s="85"/>
    </row>
    <row r="666" spans="2:19" ht="15.75" customHeight="1" x14ac:dyDescent="0.3">
      <c r="B666" s="84"/>
      <c r="P666" s="85"/>
      <c r="Q666" s="85"/>
      <c r="R666" s="85"/>
      <c r="S666" s="85"/>
    </row>
    <row r="667" spans="2:19" ht="15.75" customHeight="1" x14ac:dyDescent="0.3">
      <c r="B667" s="84"/>
      <c r="P667" s="85"/>
      <c r="Q667" s="85"/>
      <c r="R667" s="85"/>
      <c r="S667" s="85"/>
    </row>
    <row r="668" spans="2:19" ht="15.75" customHeight="1" x14ac:dyDescent="0.3">
      <c r="B668" s="84"/>
      <c r="P668" s="85"/>
      <c r="Q668" s="85"/>
      <c r="R668" s="85"/>
      <c r="S668" s="85"/>
    </row>
    <row r="669" spans="2:19" ht="15.75" customHeight="1" x14ac:dyDescent="0.3">
      <c r="B669" s="84"/>
      <c r="P669" s="85"/>
      <c r="Q669" s="85"/>
      <c r="R669" s="85"/>
      <c r="S669" s="85"/>
    </row>
    <row r="670" spans="2:19" ht="15.75" customHeight="1" x14ac:dyDescent="0.3">
      <c r="B670" s="84"/>
      <c r="P670" s="85"/>
      <c r="Q670" s="85"/>
      <c r="R670" s="85"/>
      <c r="S670" s="85"/>
    </row>
    <row r="671" spans="2:19" ht="15.75" customHeight="1" x14ac:dyDescent="0.3">
      <c r="B671" s="84"/>
      <c r="P671" s="85"/>
      <c r="Q671" s="85"/>
      <c r="R671" s="85"/>
      <c r="S671" s="85"/>
    </row>
    <row r="672" spans="2:19" ht="15.75" customHeight="1" x14ac:dyDescent="0.3">
      <c r="B672" s="84"/>
      <c r="P672" s="85"/>
      <c r="Q672" s="85"/>
      <c r="R672" s="85"/>
      <c r="S672" s="85"/>
    </row>
    <row r="673" spans="2:19" ht="15.75" customHeight="1" x14ac:dyDescent="0.3">
      <c r="B673" s="84"/>
      <c r="P673" s="85"/>
      <c r="Q673" s="85"/>
      <c r="R673" s="85"/>
      <c r="S673" s="85"/>
    </row>
    <row r="674" spans="2:19" ht="15.75" customHeight="1" x14ac:dyDescent="0.3">
      <c r="B674" s="84"/>
      <c r="P674" s="85"/>
      <c r="Q674" s="85"/>
      <c r="R674" s="85"/>
      <c r="S674" s="85"/>
    </row>
    <row r="675" spans="2:19" ht="15.75" customHeight="1" x14ac:dyDescent="0.3">
      <c r="B675" s="84"/>
      <c r="P675" s="85"/>
      <c r="Q675" s="85"/>
      <c r="R675" s="85"/>
      <c r="S675" s="85"/>
    </row>
    <row r="676" spans="2:19" ht="15.75" customHeight="1" x14ac:dyDescent="0.3">
      <c r="B676" s="84"/>
      <c r="P676" s="85"/>
      <c r="Q676" s="85"/>
      <c r="R676" s="85"/>
      <c r="S676" s="85"/>
    </row>
    <row r="677" spans="2:19" ht="15.75" customHeight="1" x14ac:dyDescent="0.3">
      <c r="B677" s="84"/>
      <c r="P677" s="85"/>
      <c r="Q677" s="85"/>
      <c r="R677" s="85"/>
      <c r="S677" s="85"/>
    </row>
    <row r="678" spans="2:19" ht="15.75" customHeight="1" x14ac:dyDescent="0.3">
      <c r="B678" s="84"/>
      <c r="P678" s="85"/>
      <c r="Q678" s="85"/>
      <c r="R678" s="85"/>
      <c r="S678" s="85"/>
    </row>
    <row r="679" spans="2:19" ht="15.75" customHeight="1" x14ac:dyDescent="0.3">
      <c r="B679" s="84"/>
      <c r="P679" s="85"/>
      <c r="Q679" s="85"/>
      <c r="R679" s="85"/>
      <c r="S679" s="85"/>
    </row>
    <row r="680" spans="2:19" ht="15.75" customHeight="1" x14ac:dyDescent="0.3">
      <c r="B680" s="84"/>
      <c r="P680" s="85"/>
      <c r="Q680" s="85"/>
      <c r="R680" s="85"/>
      <c r="S680" s="85"/>
    </row>
    <row r="681" spans="2:19" ht="15.75" customHeight="1" x14ac:dyDescent="0.3">
      <c r="B681" s="84"/>
      <c r="P681" s="85"/>
      <c r="Q681" s="85"/>
      <c r="R681" s="85"/>
      <c r="S681" s="85"/>
    </row>
    <row r="682" spans="2:19" ht="15.75" customHeight="1" x14ac:dyDescent="0.3">
      <c r="B682" s="84"/>
      <c r="P682" s="85"/>
      <c r="Q682" s="85"/>
      <c r="R682" s="85"/>
      <c r="S682" s="85"/>
    </row>
    <row r="683" spans="2:19" ht="15.75" customHeight="1" x14ac:dyDescent="0.3">
      <c r="B683" s="84"/>
      <c r="P683" s="85"/>
      <c r="Q683" s="85"/>
      <c r="R683" s="85"/>
      <c r="S683" s="85"/>
    </row>
    <row r="684" spans="2:19" ht="15.75" customHeight="1" x14ac:dyDescent="0.3">
      <c r="B684" s="84"/>
      <c r="P684" s="85"/>
      <c r="Q684" s="85"/>
      <c r="R684" s="85"/>
      <c r="S684" s="85"/>
    </row>
    <row r="685" spans="2:19" ht="15.75" customHeight="1" x14ac:dyDescent="0.3">
      <c r="B685" s="84"/>
      <c r="P685" s="85"/>
      <c r="Q685" s="85"/>
      <c r="R685" s="85"/>
      <c r="S685" s="85"/>
    </row>
    <row r="686" spans="2:19" ht="15.75" customHeight="1" x14ac:dyDescent="0.3">
      <c r="B686" s="84"/>
      <c r="P686" s="85"/>
      <c r="Q686" s="85"/>
      <c r="R686" s="85"/>
      <c r="S686" s="85"/>
    </row>
    <row r="687" spans="2:19" ht="15.75" customHeight="1" x14ac:dyDescent="0.3">
      <c r="B687" s="84"/>
      <c r="P687" s="85"/>
      <c r="Q687" s="85"/>
      <c r="R687" s="85"/>
      <c r="S687" s="85"/>
    </row>
    <row r="688" spans="2:19" ht="15.75" customHeight="1" x14ac:dyDescent="0.3">
      <c r="B688" s="84"/>
      <c r="P688" s="85"/>
      <c r="Q688" s="85"/>
      <c r="R688" s="85"/>
      <c r="S688" s="85"/>
    </row>
    <row r="689" spans="2:19" ht="15.75" customHeight="1" x14ac:dyDescent="0.3">
      <c r="B689" s="84"/>
      <c r="P689" s="85"/>
      <c r="Q689" s="85"/>
      <c r="R689" s="85"/>
      <c r="S689" s="85"/>
    </row>
    <row r="690" spans="2:19" ht="15.75" customHeight="1" x14ac:dyDescent="0.3">
      <c r="B690" s="84"/>
      <c r="P690" s="85"/>
      <c r="Q690" s="85"/>
      <c r="R690" s="85"/>
      <c r="S690" s="85"/>
    </row>
    <row r="691" spans="2:19" ht="15.75" customHeight="1" x14ac:dyDescent="0.3">
      <c r="B691" s="84"/>
      <c r="P691" s="85"/>
      <c r="Q691" s="85"/>
      <c r="R691" s="85"/>
      <c r="S691" s="85"/>
    </row>
    <row r="692" spans="2:19" ht="15.75" customHeight="1" x14ac:dyDescent="0.3">
      <c r="B692" s="84"/>
      <c r="P692" s="85"/>
      <c r="Q692" s="85"/>
      <c r="R692" s="85"/>
      <c r="S692" s="85"/>
    </row>
    <row r="693" spans="2:19" ht="15.75" customHeight="1" x14ac:dyDescent="0.3">
      <c r="B693" s="84"/>
      <c r="P693" s="85"/>
      <c r="Q693" s="85"/>
      <c r="R693" s="85"/>
      <c r="S693" s="85"/>
    </row>
    <row r="694" spans="2:19" ht="15.75" customHeight="1" x14ac:dyDescent="0.3">
      <c r="B694" s="84"/>
      <c r="P694" s="85"/>
      <c r="Q694" s="85"/>
      <c r="R694" s="85"/>
      <c r="S694" s="85"/>
    </row>
    <row r="695" spans="2:19" ht="15.75" customHeight="1" x14ac:dyDescent="0.3">
      <c r="B695" s="84"/>
      <c r="P695" s="85"/>
      <c r="Q695" s="85"/>
      <c r="R695" s="85"/>
      <c r="S695" s="85"/>
    </row>
    <row r="696" spans="2:19" ht="15.75" customHeight="1" x14ac:dyDescent="0.3">
      <c r="B696" s="84"/>
      <c r="P696" s="85"/>
      <c r="Q696" s="85"/>
      <c r="R696" s="85"/>
      <c r="S696" s="85"/>
    </row>
    <row r="697" spans="2:19" ht="15.75" customHeight="1" x14ac:dyDescent="0.3">
      <c r="B697" s="84"/>
      <c r="P697" s="85"/>
      <c r="Q697" s="85"/>
      <c r="R697" s="85"/>
      <c r="S697" s="85"/>
    </row>
    <row r="698" spans="2:19" ht="15.75" customHeight="1" x14ac:dyDescent="0.3">
      <c r="B698" s="84"/>
      <c r="P698" s="85"/>
      <c r="Q698" s="85"/>
      <c r="R698" s="85"/>
      <c r="S698" s="85"/>
    </row>
    <row r="699" spans="2:19" ht="15.75" customHeight="1" x14ac:dyDescent="0.3">
      <c r="B699" s="84"/>
      <c r="P699" s="85"/>
      <c r="Q699" s="85"/>
      <c r="R699" s="85"/>
      <c r="S699" s="85"/>
    </row>
    <row r="700" spans="2:19" ht="15.75" customHeight="1" x14ac:dyDescent="0.3">
      <c r="B700" s="84"/>
      <c r="P700" s="85"/>
      <c r="Q700" s="85"/>
      <c r="R700" s="85"/>
      <c r="S700" s="85"/>
    </row>
    <row r="701" spans="2:19" ht="15.75" customHeight="1" x14ac:dyDescent="0.3">
      <c r="B701" s="84"/>
      <c r="P701" s="85"/>
      <c r="Q701" s="85"/>
      <c r="R701" s="85"/>
      <c r="S701" s="85"/>
    </row>
    <row r="702" spans="2:19" ht="15.75" customHeight="1" x14ac:dyDescent="0.3">
      <c r="B702" s="84"/>
      <c r="P702" s="85"/>
      <c r="Q702" s="85"/>
      <c r="R702" s="85"/>
      <c r="S702" s="85"/>
    </row>
    <row r="703" spans="2:19" ht="15.75" customHeight="1" x14ac:dyDescent="0.3">
      <c r="B703" s="84"/>
      <c r="P703" s="85"/>
      <c r="Q703" s="85"/>
      <c r="R703" s="85"/>
      <c r="S703" s="85"/>
    </row>
    <row r="704" spans="2:19" ht="15.75" customHeight="1" x14ac:dyDescent="0.3">
      <c r="B704" s="84"/>
      <c r="P704" s="85"/>
      <c r="Q704" s="85"/>
      <c r="R704" s="85"/>
      <c r="S704" s="85"/>
    </row>
    <row r="705" spans="2:19" ht="15.75" customHeight="1" x14ac:dyDescent="0.3">
      <c r="B705" s="84"/>
      <c r="P705" s="85"/>
      <c r="Q705" s="85"/>
      <c r="R705" s="85"/>
      <c r="S705" s="85"/>
    </row>
    <row r="706" spans="2:19" ht="15.75" customHeight="1" x14ac:dyDescent="0.3">
      <c r="B706" s="84"/>
      <c r="P706" s="85"/>
      <c r="Q706" s="85"/>
      <c r="R706" s="85"/>
      <c r="S706" s="85"/>
    </row>
    <row r="707" spans="2:19" ht="15.75" customHeight="1" x14ac:dyDescent="0.3">
      <c r="B707" s="84"/>
      <c r="P707" s="85"/>
      <c r="Q707" s="85"/>
      <c r="R707" s="85"/>
      <c r="S707" s="85"/>
    </row>
    <row r="708" spans="2:19" ht="15.75" customHeight="1" x14ac:dyDescent="0.3">
      <c r="B708" s="84"/>
      <c r="P708" s="85"/>
      <c r="Q708" s="85"/>
      <c r="R708" s="85"/>
      <c r="S708" s="85"/>
    </row>
    <row r="709" spans="2:19" ht="15.75" customHeight="1" x14ac:dyDescent="0.3">
      <c r="B709" s="84"/>
      <c r="P709" s="85"/>
      <c r="Q709" s="85"/>
      <c r="R709" s="85"/>
      <c r="S709" s="85"/>
    </row>
    <row r="710" spans="2:19" ht="15.75" customHeight="1" x14ac:dyDescent="0.3">
      <c r="B710" s="84"/>
      <c r="P710" s="85"/>
      <c r="Q710" s="85"/>
      <c r="R710" s="85"/>
      <c r="S710" s="85"/>
    </row>
    <row r="711" spans="2:19" ht="15.75" customHeight="1" x14ac:dyDescent="0.3">
      <c r="B711" s="84"/>
      <c r="P711" s="85"/>
      <c r="Q711" s="85"/>
      <c r="R711" s="85"/>
      <c r="S711" s="85"/>
    </row>
    <row r="712" spans="2:19" ht="15.75" customHeight="1" x14ac:dyDescent="0.3">
      <c r="B712" s="84"/>
      <c r="P712" s="85"/>
      <c r="Q712" s="85"/>
      <c r="R712" s="85"/>
      <c r="S712" s="85"/>
    </row>
    <row r="713" spans="2:19" ht="15.75" customHeight="1" x14ac:dyDescent="0.3">
      <c r="B713" s="84"/>
      <c r="P713" s="85"/>
      <c r="Q713" s="85"/>
      <c r="R713" s="85"/>
      <c r="S713" s="85"/>
    </row>
    <row r="714" spans="2:19" ht="15.75" customHeight="1" x14ac:dyDescent="0.3">
      <c r="B714" s="84"/>
      <c r="P714" s="85"/>
      <c r="Q714" s="85"/>
      <c r="R714" s="85"/>
      <c r="S714" s="85"/>
    </row>
    <row r="715" spans="2:19" ht="15.75" customHeight="1" x14ac:dyDescent="0.3">
      <c r="B715" s="84"/>
      <c r="P715" s="85"/>
      <c r="Q715" s="85"/>
      <c r="R715" s="85"/>
      <c r="S715" s="85"/>
    </row>
    <row r="716" spans="2:19" ht="15.75" customHeight="1" x14ac:dyDescent="0.3">
      <c r="B716" s="84"/>
      <c r="P716" s="85"/>
      <c r="Q716" s="85"/>
      <c r="R716" s="85"/>
      <c r="S716" s="85"/>
    </row>
    <row r="717" spans="2:19" ht="15.75" customHeight="1" x14ac:dyDescent="0.3">
      <c r="B717" s="84"/>
      <c r="P717" s="85"/>
      <c r="Q717" s="85"/>
      <c r="R717" s="85"/>
      <c r="S717" s="85"/>
    </row>
    <row r="718" spans="2:19" ht="15.75" customHeight="1" x14ac:dyDescent="0.3">
      <c r="B718" s="84"/>
      <c r="P718" s="85"/>
      <c r="Q718" s="85"/>
      <c r="R718" s="85"/>
      <c r="S718" s="85"/>
    </row>
    <row r="719" spans="2:19" ht="15.75" customHeight="1" x14ac:dyDescent="0.3">
      <c r="B719" s="84"/>
      <c r="P719" s="85"/>
      <c r="Q719" s="85"/>
      <c r="R719" s="85"/>
      <c r="S719" s="85"/>
    </row>
    <row r="720" spans="2:19" ht="15.75" customHeight="1" x14ac:dyDescent="0.3">
      <c r="B720" s="84"/>
      <c r="P720" s="85"/>
      <c r="Q720" s="85"/>
      <c r="R720" s="85"/>
      <c r="S720" s="85"/>
    </row>
    <row r="721" spans="2:19" ht="15.75" customHeight="1" x14ac:dyDescent="0.3">
      <c r="B721" s="84"/>
      <c r="P721" s="85"/>
      <c r="Q721" s="85"/>
      <c r="R721" s="85"/>
      <c r="S721" s="85"/>
    </row>
    <row r="722" spans="2:19" ht="15.75" customHeight="1" x14ac:dyDescent="0.3">
      <c r="B722" s="84"/>
      <c r="P722" s="85"/>
      <c r="Q722" s="85"/>
      <c r="R722" s="85"/>
      <c r="S722" s="85"/>
    </row>
    <row r="723" spans="2:19" ht="15.75" customHeight="1" x14ac:dyDescent="0.3">
      <c r="B723" s="84"/>
      <c r="P723" s="85"/>
      <c r="Q723" s="85"/>
      <c r="R723" s="85"/>
      <c r="S723" s="85"/>
    </row>
    <row r="724" spans="2:19" ht="15.75" customHeight="1" x14ac:dyDescent="0.3">
      <c r="B724" s="84"/>
      <c r="P724" s="85"/>
      <c r="Q724" s="85"/>
      <c r="R724" s="85"/>
      <c r="S724" s="85"/>
    </row>
    <row r="725" spans="2:19" ht="15.75" customHeight="1" x14ac:dyDescent="0.3">
      <c r="B725" s="84"/>
      <c r="P725" s="85"/>
      <c r="Q725" s="85"/>
      <c r="R725" s="85"/>
      <c r="S725" s="85"/>
    </row>
    <row r="726" spans="2:19" ht="15.75" customHeight="1" x14ac:dyDescent="0.3">
      <c r="B726" s="84"/>
      <c r="P726" s="85"/>
      <c r="Q726" s="85"/>
      <c r="R726" s="85"/>
      <c r="S726" s="85"/>
    </row>
    <row r="727" spans="2:19" ht="15.75" customHeight="1" x14ac:dyDescent="0.3">
      <c r="B727" s="84"/>
      <c r="P727" s="85"/>
      <c r="Q727" s="85"/>
      <c r="R727" s="85"/>
      <c r="S727" s="85"/>
    </row>
    <row r="728" spans="2:19" ht="15.75" customHeight="1" x14ac:dyDescent="0.3">
      <c r="B728" s="84"/>
      <c r="P728" s="85"/>
      <c r="Q728" s="85"/>
      <c r="R728" s="85"/>
      <c r="S728" s="85"/>
    </row>
    <row r="729" spans="2:19" ht="15.75" customHeight="1" x14ac:dyDescent="0.3">
      <c r="B729" s="84"/>
      <c r="P729" s="85"/>
      <c r="Q729" s="85"/>
      <c r="R729" s="85"/>
      <c r="S729" s="85"/>
    </row>
    <row r="730" spans="2:19" ht="15.75" customHeight="1" x14ac:dyDescent="0.3">
      <c r="B730" s="84"/>
      <c r="P730" s="85"/>
      <c r="Q730" s="85"/>
      <c r="R730" s="85"/>
      <c r="S730" s="85"/>
    </row>
    <row r="731" spans="2:19" ht="15.75" customHeight="1" x14ac:dyDescent="0.3">
      <c r="B731" s="84"/>
      <c r="P731" s="85"/>
      <c r="Q731" s="85"/>
      <c r="R731" s="85"/>
      <c r="S731" s="85"/>
    </row>
    <row r="732" spans="2:19" ht="15.75" customHeight="1" x14ac:dyDescent="0.3">
      <c r="B732" s="84"/>
      <c r="P732" s="85"/>
      <c r="Q732" s="85"/>
      <c r="R732" s="85"/>
      <c r="S732" s="85"/>
    </row>
    <row r="733" spans="2:19" ht="15.75" customHeight="1" x14ac:dyDescent="0.3">
      <c r="B733" s="84"/>
      <c r="P733" s="85"/>
      <c r="Q733" s="85"/>
      <c r="R733" s="85"/>
      <c r="S733" s="85"/>
    </row>
    <row r="734" spans="2:19" ht="15.75" customHeight="1" x14ac:dyDescent="0.3">
      <c r="B734" s="84"/>
      <c r="P734" s="85"/>
      <c r="Q734" s="85"/>
      <c r="R734" s="85"/>
      <c r="S734" s="85"/>
    </row>
    <row r="735" spans="2:19" ht="15.75" customHeight="1" x14ac:dyDescent="0.3">
      <c r="B735" s="84"/>
      <c r="P735" s="85"/>
      <c r="Q735" s="85"/>
      <c r="R735" s="85"/>
      <c r="S735" s="85"/>
    </row>
    <row r="736" spans="2:19" ht="15.75" customHeight="1" x14ac:dyDescent="0.3">
      <c r="B736" s="84"/>
      <c r="P736" s="85"/>
      <c r="Q736" s="85"/>
      <c r="R736" s="85"/>
      <c r="S736" s="85"/>
    </row>
    <row r="737" spans="2:19" ht="15.75" customHeight="1" x14ac:dyDescent="0.3">
      <c r="B737" s="84"/>
      <c r="P737" s="85"/>
      <c r="Q737" s="85"/>
      <c r="R737" s="85"/>
      <c r="S737" s="85"/>
    </row>
    <row r="738" spans="2:19" ht="15.75" customHeight="1" x14ac:dyDescent="0.3">
      <c r="B738" s="84"/>
      <c r="P738" s="85"/>
      <c r="Q738" s="85"/>
      <c r="R738" s="85"/>
      <c r="S738" s="85"/>
    </row>
    <row r="739" spans="2:19" ht="15.75" customHeight="1" x14ac:dyDescent="0.3">
      <c r="B739" s="84"/>
      <c r="P739" s="85"/>
      <c r="Q739" s="85"/>
      <c r="R739" s="85"/>
      <c r="S739" s="85"/>
    </row>
    <row r="740" spans="2:19" ht="15.75" customHeight="1" x14ac:dyDescent="0.3">
      <c r="B740" s="84"/>
      <c r="P740" s="85"/>
      <c r="Q740" s="85"/>
      <c r="R740" s="85"/>
      <c r="S740" s="85"/>
    </row>
    <row r="741" spans="2:19" ht="15.75" customHeight="1" x14ac:dyDescent="0.3">
      <c r="B741" s="84"/>
      <c r="P741" s="85"/>
      <c r="Q741" s="85"/>
      <c r="R741" s="85"/>
      <c r="S741" s="85"/>
    </row>
    <row r="742" spans="2:19" ht="15.75" customHeight="1" x14ac:dyDescent="0.3">
      <c r="B742" s="84"/>
      <c r="P742" s="85"/>
      <c r="Q742" s="85"/>
      <c r="R742" s="85"/>
      <c r="S742" s="85"/>
    </row>
    <row r="743" spans="2:19" ht="15.75" customHeight="1" x14ac:dyDescent="0.3">
      <c r="B743" s="84"/>
      <c r="P743" s="85"/>
      <c r="Q743" s="85"/>
      <c r="R743" s="85"/>
      <c r="S743" s="85"/>
    </row>
    <row r="744" spans="2:19" ht="15.75" customHeight="1" x14ac:dyDescent="0.3">
      <c r="B744" s="84"/>
      <c r="P744" s="85"/>
      <c r="Q744" s="85"/>
      <c r="R744" s="85"/>
      <c r="S744" s="85"/>
    </row>
    <row r="745" spans="2:19" ht="15.75" customHeight="1" x14ac:dyDescent="0.3">
      <c r="B745" s="84"/>
      <c r="P745" s="85"/>
      <c r="Q745" s="85"/>
      <c r="R745" s="85"/>
      <c r="S745" s="85"/>
    </row>
    <row r="746" spans="2:19" ht="15.75" customHeight="1" x14ac:dyDescent="0.3">
      <c r="B746" s="84"/>
      <c r="P746" s="85"/>
      <c r="Q746" s="85"/>
      <c r="R746" s="85"/>
      <c r="S746" s="85"/>
    </row>
    <row r="747" spans="2:19" ht="15.75" customHeight="1" x14ac:dyDescent="0.3">
      <c r="B747" s="84"/>
      <c r="P747" s="85"/>
      <c r="Q747" s="85"/>
      <c r="R747" s="85"/>
      <c r="S747" s="85"/>
    </row>
    <row r="748" spans="2:19" ht="15.75" customHeight="1" x14ac:dyDescent="0.3">
      <c r="B748" s="84"/>
      <c r="P748" s="85"/>
      <c r="Q748" s="85"/>
      <c r="R748" s="85"/>
      <c r="S748" s="85"/>
    </row>
    <row r="749" spans="2:19" ht="15.75" customHeight="1" x14ac:dyDescent="0.3">
      <c r="B749" s="84"/>
      <c r="P749" s="85"/>
      <c r="Q749" s="85"/>
      <c r="R749" s="85"/>
      <c r="S749" s="85"/>
    </row>
    <row r="750" spans="2:19" ht="15.75" customHeight="1" x14ac:dyDescent="0.3">
      <c r="B750" s="84"/>
      <c r="P750" s="85"/>
      <c r="Q750" s="85"/>
      <c r="R750" s="85"/>
      <c r="S750" s="85"/>
    </row>
    <row r="751" spans="2:19" ht="15.75" customHeight="1" x14ac:dyDescent="0.3">
      <c r="B751" s="84"/>
      <c r="P751" s="85"/>
      <c r="Q751" s="85"/>
      <c r="R751" s="85"/>
      <c r="S751" s="85"/>
    </row>
    <row r="752" spans="2:19" ht="15.75" customHeight="1" x14ac:dyDescent="0.3">
      <c r="B752" s="84"/>
      <c r="P752" s="85"/>
      <c r="Q752" s="85"/>
      <c r="R752" s="85"/>
      <c r="S752" s="85"/>
    </row>
    <row r="753" spans="2:19" ht="15.75" customHeight="1" x14ac:dyDescent="0.3">
      <c r="B753" s="84"/>
      <c r="P753" s="85"/>
      <c r="Q753" s="85"/>
      <c r="R753" s="85"/>
      <c r="S753" s="85"/>
    </row>
    <row r="754" spans="2:19" ht="15.75" customHeight="1" x14ac:dyDescent="0.3">
      <c r="B754" s="84"/>
      <c r="P754" s="85"/>
      <c r="Q754" s="85"/>
      <c r="R754" s="85"/>
      <c r="S754" s="85"/>
    </row>
    <row r="755" spans="2:19" ht="15.75" customHeight="1" x14ac:dyDescent="0.3">
      <c r="B755" s="84"/>
      <c r="P755" s="85"/>
      <c r="Q755" s="85"/>
      <c r="R755" s="85"/>
      <c r="S755" s="85"/>
    </row>
    <row r="756" spans="2:19" ht="15.75" customHeight="1" x14ac:dyDescent="0.3">
      <c r="B756" s="84"/>
      <c r="P756" s="85"/>
      <c r="Q756" s="85"/>
      <c r="R756" s="85"/>
      <c r="S756" s="85"/>
    </row>
    <row r="757" spans="2:19" ht="15.75" customHeight="1" x14ac:dyDescent="0.3">
      <c r="B757" s="84"/>
      <c r="P757" s="85"/>
      <c r="Q757" s="85"/>
      <c r="R757" s="85"/>
      <c r="S757" s="85"/>
    </row>
    <row r="758" spans="2:19" ht="15.75" customHeight="1" x14ac:dyDescent="0.3">
      <c r="B758" s="84"/>
      <c r="P758" s="85"/>
      <c r="Q758" s="85"/>
      <c r="R758" s="85"/>
      <c r="S758" s="85"/>
    </row>
    <row r="759" spans="2:19" ht="15.75" customHeight="1" x14ac:dyDescent="0.3">
      <c r="B759" s="84"/>
      <c r="P759" s="85"/>
      <c r="Q759" s="85"/>
      <c r="R759" s="85"/>
      <c r="S759" s="85"/>
    </row>
    <row r="760" spans="2:19" ht="15.75" customHeight="1" x14ac:dyDescent="0.3">
      <c r="B760" s="84"/>
      <c r="P760" s="85"/>
      <c r="Q760" s="85"/>
      <c r="R760" s="85"/>
      <c r="S760" s="85"/>
    </row>
    <row r="761" spans="2:19" ht="15.75" customHeight="1" x14ac:dyDescent="0.3">
      <c r="B761" s="84"/>
      <c r="P761" s="85"/>
      <c r="Q761" s="85"/>
      <c r="R761" s="85"/>
      <c r="S761" s="85"/>
    </row>
    <row r="762" spans="2:19" ht="15.75" customHeight="1" x14ac:dyDescent="0.3">
      <c r="B762" s="84"/>
      <c r="P762" s="85"/>
      <c r="Q762" s="85"/>
      <c r="R762" s="85"/>
      <c r="S762" s="85"/>
    </row>
    <row r="763" spans="2:19" ht="15.75" customHeight="1" x14ac:dyDescent="0.3">
      <c r="B763" s="84"/>
      <c r="P763" s="85"/>
      <c r="Q763" s="85"/>
      <c r="R763" s="85"/>
      <c r="S763" s="85"/>
    </row>
    <row r="764" spans="2:19" ht="15.75" customHeight="1" x14ac:dyDescent="0.3">
      <c r="B764" s="84"/>
      <c r="P764" s="85"/>
      <c r="Q764" s="85"/>
      <c r="R764" s="85"/>
      <c r="S764" s="85"/>
    </row>
    <row r="765" spans="2:19" ht="15.75" customHeight="1" x14ac:dyDescent="0.3">
      <c r="B765" s="84"/>
      <c r="P765" s="85"/>
      <c r="Q765" s="85"/>
      <c r="R765" s="85"/>
      <c r="S765" s="85"/>
    </row>
    <row r="766" spans="2:19" ht="15.75" customHeight="1" x14ac:dyDescent="0.3">
      <c r="B766" s="84"/>
      <c r="P766" s="85"/>
      <c r="Q766" s="85"/>
      <c r="R766" s="85"/>
      <c r="S766" s="85"/>
    </row>
    <row r="767" spans="2:19" ht="15.75" customHeight="1" x14ac:dyDescent="0.3">
      <c r="B767" s="84"/>
      <c r="P767" s="85"/>
      <c r="Q767" s="85"/>
      <c r="R767" s="85"/>
      <c r="S767" s="85"/>
    </row>
    <row r="768" spans="2:19" ht="15.75" customHeight="1" x14ac:dyDescent="0.3">
      <c r="B768" s="84"/>
      <c r="P768" s="85"/>
      <c r="Q768" s="85"/>
      <c r="R768" s="85"/>
      <c r="S768" s="85"/>
    </row>
    <row r="769" spans="2:19" ht="15.75" customHeight="1" x14ac:dyDescent="0.3">
      <c r="B769" s="84"/>
      <c r="P769" s="85"/>
      <c r="Q769" s="85"/>
      <c r="R769" s="85"/>
      <c r="S769" s="85"/>
    </row>
    <row r="770" spans="2:19" ht="15.75" customHeight="1" x14ac:dyDescent="0.3">
      <c r="B770" s="84"/>
      <c r="P770" s="85"/>
      <c r="Q770" s="85"/>
      <c r="R770" s="85"/>
      <c r="S770" s="85"/>
    </row>
    <row r="771" spans="2:19" ht="15.75" customHeight="1" x14ac:dyDescent="0.3">
      <c r="B771" s="84"/>
      <c r="P771" s="85"/>
      <c r="Q771" s="85"/>
      <c r="R771" s="85"/>
      <c r="S771" s="85"/>
    </row>
    <row r="772" spans="2:19" ht="15.75" customHeight="1" x14ac:dyDescent="0.3">
      <c r="B772" s="84"/>
      <c r="P772" s="85"/>
      <c r="Q772" s="85"/>
      <c r="R772" s="85"/>
      <c r="S772" s="85"/>
    </row>
    <row r="773" spans="2:19" ht="15.75" customHeight="1" x14ac:dyDescent="0.3">
      <c r="B773" s="84"/>
      <c r="P773" s="85"/>
      <c r="Q773" s="85"/>
      <c r="R773" s="85"/>
      <c r="S773" s="85"/>
    </row>
    <row r="774" spans="2:19" ht="15.75" customHeight="1" x14ac:dyDescent="0.3">
      <c r="B774" s="84"/>
      <c r="P774" s="85"/>
      <c r="Q774" s="85"/>
      <c r="R774" s="85"/>
      <c r="S774" s="85"/>
    </row>
    <row r="775" spans="2:19" ht="15.75" customHeight="1" x14ac:dyDescent="0.3">
      <c r="B775" s="84"/>
      <c r="P775" s="85"/>
      <c r="Q775" s="85"/>
      <c r="R775" s="85"/>
      <c r="S775" s="85"/>
    </row>
    <row r="776" spans="2:19" ht="15.75" customHeight="1" x14ac:dyDescent="0.3">
      <c r="B776" s="84"/>
      <c r="P776" s="85"/>
      <c r="Q776" s="85"/>
      <c r="R776" s="85"/>
      <c r="S776" s="85"/>
    </row>
    <row r="777" spans="2:19" ht="15.75" customHeight="1" x14ac:dyDescent="0.3">
      <c r="B777" s="84"/>
      <c r="P777" s="85"/>
      <c r="Q777" s="85"/>
      <c r="R777" s="85"/>
      <c r="S777" s="85"/>
    </row>
    <row r="778" spans="2:19" ht="15.75" customHeight="1" x14ac:dyDescent="0.3">
      <c r="B778" s="84"/>
      <c r="P778" s="85"/>
      <c r="Q778" s="85"/>
      <c r="R778" s="85"/>
      <c r="S778" s="85"/>
    </row>
    <row r="779" spans="2:19" ht="15.75" customHeight="1" x14ac:dyDescent="0.3">
      <c r="B779" s="84"/>
      <c r="P779" s="85"/>
      <c r="Q779" s="85"/>
      <c r="R779" s="85"/>
      <c r="S779" s="85"/>
    </row>
    <row r="780" spans="2:19" ht="15.75" customHeight="1" x14ac:dyDescent="0.3">
      <c r="B780" s="84"/>
      <c r="P780" s="85"/>
      <c r="Q780" s="85"/>
      <c r="R780" s="85"/>
      <c r="S780" s="85"/>
    </row>
    <row r="781" spans="2:19" ht="15.75" customHeight="1" x14ac:dyDescent="0.3">
      <c r="B781" s="84"/>
      <c r="P781" s="85"/>
      <c r="Q781" s="85"/>
      <c r="R781" s="85"/>
      <c r="S781" s="85"/>
    </row>
    <row r="782" spans="2:19" ht="15.75" customHeight="1" x14ac:dyDescent="0.3">
      <c r="B782" s="84"/>
      <c r="P782" s="85"/>
      <c r="Q782" s="85"/>
      <c r="R782" s="85"/>
      <c r="S782" s="85"/>
    </row>
    <row r="783" spans="2:19" ht="15.75" customHeight="1" x14ac:dyDescent="0.3">
      <c r="B783" s="84"/>
      <c r="P783" s="85"/>
      <c r="Q783" s="85"/>
      <c r="R783" s="85"/>
      <c r="S783" s="85"/>
    </row>
    <row r="784" spans="2:19" ht="15.75" customHeight="1" x14ac:dyDescent="0.3">
      <c r="B784" s="84"/>
      <c r="P784" s="85"/>
      <c r="Q784" s="85"/>
      <c r="R784" s="85"/>
      <c r="S784" s="85"/>
    </row>
    <row r="785" spans="2:19" ht="15.75" customHeight="1" x14ac:dyDescent="0.3">
      <c r="B785" s="84"/>
      <c r="P785" s="85"/>
      <c r="Q785" s="85"/>
      <c r="R785" s="85"/>
      <c r="S785" s="85"/>
    </row>
    <row r="786" spans="2:19" ht="15.75" customHeight="1" x14ac:dyDescent="0.3">
      <c r="B786" s="84"/>
      <c r="P786" s="85"/>
      <c r="Q786" s="85"/>
      <c r="R786" s="85"/>
      <c r="S786" s="85"/>
    </row>
    <row r="787" spans="2:19" ht="15.75" customHeight="1" x14ac:dyDescent="0.3">
      <c r="B787" s="84"/>
      <c r="P787" s="85"/>
      <c r="Q787" s="85"/>
      <c r="R787" s="85"/>
      <c r="S787" s="85"/>
    </row>
    <row r="788" spans="2:19" ht="15.75" customHeight="1" x14ac:dyDescent="0.3">
      <c r="B788" s="84"/>
      <c r="P788" s="85"/>
      <c r="Q788" s="85"/>
      <c r="R788" s="85"/>
      <c r="S788" s="85"/>
    </row>
    <row r="789" spans="2:19" ht="15.75" customHeight="1" x14ac:dyDescent="0.3">
      <c r="B789" s="84"/>
      <c r="P789" s="85"/>
      <c r="Q789" s="85"/>
      <c r="R789" s="85"/>
      <c r="S789" s="85"/>
    </row>
    <row r="790" spans="2:19" ht="15.75" customHeight="1" x14ac:dyDescent="0.3">
      <c r="B790" s="84"/>
      <c r="P790" s="85"/>
      <c r="Q790" s="85"/>
      <c r="R790" s="85"/>
      <c r="S790" s="85"/>
    </row>
    <row r="791" spans="2:19" ht="15.75" customHeight="1" x14ac:dyDescent="0.3">
      <c r="B791" s="84"/>
      <c r="P791" s="85"/>
      <c r="Q791" s="85"/>
      <c r="R791" s="85"/>
      <c r="S791" s="85"/>
    </row>
    <row r="792" spans="2:19" ht="15.75" customHeight="1" x14ac:dyDescent="0.3">
      <c r="B792" s="84"/>
      <c r="P792" s="85"/>
      <c r="Q792" s="85"/>
      <c r="R792" s="85"/>
      <c r="S792" s="85"/>
    </row>
    <row r="793" spans="2:19" ht="15.75" customHeight="1" x14ac:dyDescent="0.3">
      <c r="B793" s="84"/>
      <c r="P793" s="85"/>
      <c r="Q793" s="85"/>
      <c r="R793" s="85"/>
      <c r="S793" s="85"/>
    </row>
    <row r="794" spans="2:19" ht="15.75" customHeight="1" x14ac:dyDescent="0.3">
      <c r="B794" s="84"/>
      <c r="P794" s="85"/>
      <c r="Q794" s="85"/>
      <c r="R794" s="85"/>
      <c r="S794" s="85"/>
    </row>
    <row r="795" spans="2:19" ht="15.75" customHeight="1" x14ac:dyDescent="0.3">
      <c r="B795" s="84"/>
      <c r="P795" s="85"/>
      <c r="Q795" s="85"/>
      <c r="R795" s="85"/>
      <c r="S795" s="85"/>
    </row>
    <row r="796" spans="2:19" ht="15.75" customHeight="1" x14ac:dyDescent="0.3">
      <c r="B796" s="84"/>
      <c r="P796" s="85"/>
      <c r="Q796" s="85"/>
      <c r="R796" s="85"/>
      <c r="S796" s="85"/>
    </row>
    <row r="797" spans="2:19" ht="15.75" customHeight="1" x14ac:dyDescent="0.3">
      <c r="B797" s="84"/>
      <c r="P797" s="85"/>
      <c r="Q797" s="85"/>
      <c r="R797" s="85"/>
      <c r="S797" s="85"/>
    </row>
    <row r="798" spans="2:19" ht="15.75" customHeight="1" x14ac:dyDescent="0.3">
      <c r="B798" s="84"/>
      <c r="P798" s="85"/>
      <c r="Q798" s="85"/>
      <c r="R798" s="85"/>
      <c r="S798" s="85"/>
    </row>
    <row r="799" spans="2:19" ht="15.75" customHeight="1" x14ac:dyDescent="0.3">
      <c r="B799" s="84"/>
      <c r="P799" s="85"/>
      <c r="Q799" s="85"/>
      <c r="R799" s="85"/>
      <c r="S799" s="85"/>
    </row>
    <row r="800" spans="2:19" ht="15.75" customHeight="1" x14ac:dyDescent="0.3">
      <c r="B800" s="84"/>
      <c r="P800" s="85"/>
      <c r="Q800" s="85"/>
      <c r="R800" s="85"/>
      <c r="S800" s="85"/>
    </row>
    <row r="801" spans="2:19" ht="15.75" customHeight="1" x14ac:dyDescent="0.3">
      <c r="B801" s="84"/>
      <c r="P801" s="85"/>
      <c r="Q801" s="85"/>
      <c r="R801" s="85"/>
      <c r="S801" s="85"/>
    </row>
    <row r="802" spans="2:19" ht="15.75" customHeight="1" x14ac:dyDescent="0.3">
      <c r="B802" s="84"/>
      <c r="P802" s="85"/>
      <c r="Q802" s="85"/>
      <c r="R802" s="85"/>
      <c r="S802" s="85"/>
    </row>
    <row r="803" spans="2:19" ht="15.75" customHeight="1" x14ac:dyDescent="0.3">
      <c r="B803" s="84"/>
      <c r="P803" s="85"/>
      <c r="Q803" s="85"/>
      <c r="R803" s="85"/>
      <c r="S803" s="85"/>
    </row>
    <row r="804" spans="2:19" ht="15.75" customHeight="1" x14ac:dyDescent="0.3">
      <c r="B804" s="84"/>
      <c r="P804" s="85"/>
      <c r="Q804" s="85"/>
      <c r="R804" s="85"/>
      <c r="S804" s="85"/>
    </row>
    <row r="805" spans="2:19" ht="15.75" customHeight="1" x14ac:dyDescent="0.3">
      <c r="B805" s="84"/>
      <c r="P805" s="85"/>
      <c r="Q805" s="85"/>
      <c r="R805" s="85"/>
      <c r="S805" s="85"/>
    </row>
    <row r="806" spans="2:19" ht="15.75" customHeight="1" x14ac:dyDescent="0.3">
      <c r="B806" s="84"/>
      <c r="P806" s="85"/>
      <c r="Q806" s="85"/>
      <c r="R806" s="85"/>
      <c r="S806" s="85"/>
    </row>
    <row r="807" spans="2:19" ht="15.75" customHeight="1" x14ac:dyDescent="0.3">
      <c r="B807" s="84"/>
      <c r="P807" s="85"/>
      <c r="Q807" s="85"/>
      <c r="R807" s="85"/>
      <c r="S807" s="85"/>
    </row>
    <row r="808" spans="2:19" ht="15.75" customHeight="1" x14ac:dyDescent="0.3">
      <c r="B808" s="84"/>
      <c r="P808" s="85"/>
      <c r="Q808" s="85"/>
      <c r="R808" s="85"/>
      <c r="S808" s="85"/>
    </row>
    <row r="809" spans="2:19" ht="15.75" customHeight="1" x14ac:dyDescent="0.3">
      <c r="B809" s="84"/>
      <c r="P809" s="85"/>
      <c r="Q809" s="85"/>
      <c r="R809" s="85"/>
      <c r="S809" s="85"/>
    </row>
    <row r="810" spans="2:19" ht="15.75" customHeight="1" x14ac:dyDescent="0.3">
      <c r="B810" s="84"/>
      <c r="P810" s="85"/>
      <c r="Q810" s="85"/>
      <c r="R810" s="85"/>
      <c r="S810" s="85"/>
    </row>
    <row r="811" spans="2:19" ht="15.75" customHeight="1" x14ac:dyDescent="0.3">
      <c r="B811" s="84"/>
      <c r="P811" s="85"/>
      <c r="Q811" s="85"/>
      <c r="R811" s="85"/>
      <c r="S811" s="85"/>
    </row>
    <row r="812" spans="2:19" ht="15.75" customHeight="1" x14ac:dyDescent="0.3">
      <c r="B812" s="84"/>
      <c r="P812" s="85"/>
      <c r="Q812" s="85"/>
      <c r="R812" s="85"/>
      <c r="S812" s="85"/>
    </row>
    <row r="813" spans="2:19" ht="15.75" customHeight="1" x14ac:dyDescent="0.3">
      <c r="B813" s="84"/>
      <c r="P813" s="85"/>
      <c r="Q813" s="85"/>
      <c r="R813" s="85"/>
      <c r="S813" s="85"/>
    </row>
    <row r="814" spans="2:19" ht="15.75" customHeight="1" x14ac:dyDescent="0.3">
      <c r="B814" s="84"/>
      <c r="P814" s="85"/>
      <c r="Q814" s="85"/>
      <c r="R814" s="85"/>
      <c r="S814" s="85"/>
    </row>
    <row r="815" spans="2:19" ht="15.75" customHeight="1" x14ac:dyDescent="0.3">
      <c r="B815" s="84"/>
      <c r="P815" s="85"/>
      <c r="Q815" s="85"/>
      <c r="R815" s="85"/>
      <c r="S815" s="85"/>
    </row>
    <row r="816" spans="2:19" ht="15.75" customHeight="1" x14ac:dyDescent="0.3">
      <c r="B816" s="84"/>
      <c r="P816" s="85"/>
      <c r="Q816" s="85"/>
      <c r="R816" s="85"/>
      <c r="S816" s="85"/>
    </row>
    <row r="817" spans="2:19" ht="15.75" customHeight="1" x14ac:dyDescent="0.3">
      <c r="B817" s="84"/>
      <c r="P817" s="85"/>
      <c r="Q817" s="85"/>
      <c r="R817" s="85"/>
      <c r="S817" s="85"/>
    </row>
    <row r="818" spans="2:19" ht="15.75" customHeight="1" x14ac:dyDescent="0.3">
      <c r="B818" s="84"/>
      <c r="P818" s="85"/>
      <c r="Q818" s="85"/>
      <c r="R818" s="85"/>
      <c r="S818" s="85"/>
    </row>
    <row r="819" spans="2:19" ht="15.75" customHeight="1" x14ac:dyDescent="0.3">
      <c r="B819" s="84"/>
      <c r="P819" s="85"/>
      <c r="Q819" s="85"/>
      <c r="R819" s="85"/>
      <c r="S819" s="85"/>
    </row>
    <row r="820" spans="2:19" ht="15.75" customHeight="1" x14ac:dyDescent="0.3">
      <c r="B820" s="84"/>
      <c r="P820" s="85"/>
      <c r="Q820" s="85"/>
      <c r="R820" s="85"/>
      <c r="S820" s="85"/>
    </row>
    <row r="821" spans="2:19" ht="15.75" customHeight="1" x14ac:dyDescent="0.3">
      <c r="B821" s="84"/>
      <c r="P821" s="85"/>
      <c r="Q821" s="85"/>
      <c r="R821" s="85"/>
      <c r="S821" s="85"/>
    </row>
    <row r="822" spans="2:19" ht="15.75" customHeight="1" x14ac:dyDescent="0.3">
      <c r="B822" s="84"/>
      <c r="P822" s="85"/>
      <c r="Q822" s="85"/>
      <c r="R822" s="85"/>
      <c r="S822" s="85"/>
    </row>
    <row r="823" spans="2:19" ht="15.75" customHeight="1" x14ac:dyDescent="0.3">
      <c r="B823" s="84"/>
      <c r="P823" s="85"/>
      <c r="Q823" s="85"/>
      <c r="R823" s="85"/>
      <c r="S823" s="85"/>
    </row>
    <row r="824" spans="2:19" ht="15.75" customHeight="1" x14ac:dyDescent="0.3">
      <c r="B824" s="84"/>
      <c r="P824" s="85"/>
      <c r="Q824" s="85"/>
      <c r="R824" s="85"/>
      <c r="S824" s="85"/>
    </row>
    <row r="825" spans="2:19" ht="15.75" customHeight="1" x14ac:dyDescent="0.3">
      <c r="B825" s="84"/>
      <c r="P825" s="85"/>
      <c r="Q825" s="85"/>
      <c r="R825" s="85"/>
      <c r="S825" s="85"/>
    </row>
    <row r="826" spans="2:19" ht="15.75" customHeight="1" x14ac:dyDescent="0.3">
      <c r="B826" s="84"/>
      <c r="P826" s="85"/>
      <c r="Q826" s="85"/>
      <c r="R826" s="85"/>
      <c r="S826" s="85"/>
    </row>
    <row r="827" spans="2:19" ht="15.75" customHeight="1" x14ac:dyDescent="0.3">
      <c r="B827" s="84"/>
      <c r="P827" s="85"/>
      <c r="Q827" s="85"/>
      <c r="R827" s="85"/>
      <c r="S827" s="85"/>
    </row>
    <row r="828" spans="2:19" ht="15.75" customHeight="1" x14ac:dyDescent="0.3">
      <c r="B828" s="84"/>
      <c r="P828" s="85"/>
      <c r="Q828" s="85"/>
      <c r="R828" s="85"/>
      <c r="S828" s="85"/>
    </row>
    <row r="829" spans="2:19" ht="15.75" customHeight="1" x14ac:dyDescent="0.3">
      <c r="B829" s="84"/>
      <c r="P829" s="85"/>
      <c r="Q829" s="85"/>
      <c r="R829" s="85"/>
      <c r="S829" s="85"/>
    </row>
    <row r="830" spans="2:19" ht="15.75" customHeight="1" x14ac:dyDescent="0.3">
      <c r="B830" s="84"/>
      <c r="P830" s="85"/>
      <c r="Q830" s="85"/>
      <c r="R830" s="85"/>
      <c r="S830" s="85"/>
    </row>
    <row r="831" spans="2:19" ht="15.75" customHeight="1" x14ac:dyDescent="0.3">
      <c r="B831" s="84"/>
      <c r="P831" s="85"/>
      <c r="Q831" s="85"/>
      <c r="R831" s="85"/>
      <c r="S831" s="85"/>
    </row>
    <row r="832" spans="2:19" ht="15.75" customHeight="1" x14ac:dyDescent="0.3">
      <c r="B832" s="84"/>
      <c r="P832" s="85"/>
      <c r="Q832" s="85"/>
      <c r="R832" s="85"/>
      <c r="S832" s="85"/>
    </row>
    <row r="833" spans="2:19" ht="15.75" customHeight="1" x14ac:dyDescent="0.3">
      <c r="B833" s="84"/>
      <c r="P833" s="85"/>
      <c r="Q833" s="85"/>
      <c r="R833" s="85"/>
      <c r="S833" s="85"/>
    </row>
    <row r="834" spans="2:19" ht="15.75" customHeight="1" x14ac:dyDescent="0.3">
      <c r="B834" s="84"/>
      <c r="P834" s="85"/>
      <c r="Q834" s="85"/>
      <c r="R834" s="85"/>
      <c r="S834" s="85"/>
    </row>
    <row r="835" spans="2:19" ht="15.75" customHeight="1" x14ac:dyDescent="0.3">
      <c r="B835" s="84"/>
      <c r="P835" s="85"/>
      <c r="Q835" s="85"/>
      <c r="R835" s="85"/>
      <c r="S835" s="85"/>
    </row>
    <row r="836" spans="2:19" ht="15.75" customHeight="1" x14ac:dyDescent="0.3">
      <c r="B836" s="84"/>
      <c r="P836" s="85"/>
      <c r="Q836" s="85"/>
      <c r="R836" s="85"/>
      <c r="S836" s="85"/>
    </row>
    <row r="837" spans="2:19" ht="15.75" customHeight="1" x14ac:dyDescent="0.3">
      <c r="B837" s="84"/>
      <c r="P837" s="85"/>
      <c r="Q837" s="85"/>
      <c r="R837" s="85"/>
      <c r="S837" s="85"/>
    </row>
    <row r="838" spans="2:19" ht="15.75" customHeight="1" x14ac:dyDescent="0.3">
      <c r="B838" s="84"/>
      <c r="P838" s="85"/>
      <c r="Q838" s="85"/>
      <c r="R838" s="85"/>
      <c r="S838" s="85"/>
    </row>
    <row r="839" spans="2:19" ht="15.75" customHeight="1" x14ac:dyDescent="0.3">
      <c r="B839" s="84"/>
      <c r="P839" s="85"/>
      <c r="Q839" s="85"/>
      <c r="R839" s="85"/>
      <c r="S839" s="85"/>
    </row>
    <row r="840" spans="2:19" ht="15.75" customHeight="1" x14ac:dyDescent="0.3">
      <c r="B840" s="84"/>
      <c r="P840" s="85"/>
      <c r="Q840" s="85"/>
      <c r="R840" s="85"/>
      <c r="S840" s="85"/>
    </row>
    <row r="841" spans="2:19" ht="15.75" customHeight="1" x14ac:dyDescent="0.3">
      <c r="B841" s="84"/>
      <c r="P841" s="85"/>
      <c r="Q841" s="85"/>
      <c r="R841" s="85"/>
      <c r="S841" s="85"/>
    </row>
    <row r="842" spans="2:19" ht="15.75" customHeight="1" x14ac:dyDescent="0.3">
      <c r="B842" s="84"/>
      <c r="P842" s="85"/>
      <c r="Q842" s="85"/>
      <c r="R842" s="85"/>
      <c r="S842" s="85"/>
    </row>
    <row r="843" spans="2:19" ht="15.75" customHeight="1" x14ac:dyDescent="0.3">
      <c r="B843" s="84"/>
      <c r="P843" s="85"/>
      <c r="Q843" s="85"/>
      <c r="R843" s="85"/>
      <c r="S843" s="85"/>
    </row>
    <row r="844" spans="2:19" ht="15.75" customHeight="1" x14ac:dyDescent="0.3">
      <c r="B844" s="84"/>
      <c r="P844" s="85"/>
      <c r="Q844" s="85"/>
      <c r="R844" s="85"/>
      <c r="S844" s="85"/>
    </row>
    <row r="845" spans="2:19" ht="15.75" customHeight="1" x14ac:dyDescent="0.3">
      <c r="B845" s="84"/>
      <c r="P845" s="85"/>
      <c r="Q845" s="85"/>
      <c r="R845" s="85"/>
      <c r="S845" s="85"/>
    </row>
    <row r="846" spans="2:19" ht="15.75" customHeight="1" x14ac:dyDescent="0.3">
      <c r="B846" s="84"/>
      <c r="P846" s="85"/>
      <c r="Q846" s="85"/>
      <c r="R846" s="85"/>
      <c r="S846" s="85"/>
    </row>
    <row r="847" spans="2:19" ht="15.75" customHeight="1" x14ac:dyDescent="0.3">
      <c r="B847" s="84"/>
      <c r="P847" s="85"/>
      <c r="Q847" s="85"/>
      <c r="R847" s="85"/>
      <c r="S847" s="85"/>
    </row>
    <row r="848" spans="2:19" ht="15.75" customHeight="1" x14ac:dyDescent="0.3">
      <c r="B848" s="84"/>
      <c r="P848" s="85"/>
      <c r="Q848" s="85"/>
      <c r="R848" s="85"/>
      <c r="S848" s="85"/>
    </row>
    <row r="849" spans="2:19" ht="15.75" customHeight="1" x14ac:dyDescent="0.3">
      <c r="B849" s="84"/>
      <c r="P849" s="85"/>
      <c r="Q849" s="85"/>
      <c r="R849" s="85"/>
      <c r="S849" s="85"/>
    </row>
    <row r="850" spans="2:19" ht="15.75" customHeight="1" x14ac:dyDescent="0.3">
      <c r="B850" s="84"/>
      <c r="P850" s="85"/>
      <c r="Q850" s="85"/>
      <c r="R850" s="85"/>
      <c r="S850" s="85"/>
    </row>
    <row r="851" spans="2:19" ht="15.75" customHeight="1" x14ac:dyDescent="0.3">
      <c r="B851" s="84"/>
      <c r="P851" s="85"/>
      <c r="Q851" s="85"/>
      <c r="R851" s="85"/>
      <c r="S851" s="85"/>
    </row>
    <row r="852" spans="2:19" ht="15.75" customHeight="1" x14ac:dyDescent="0.3">
      <c r="B852" s="84"/>
      <c r="P852" s="85"/>
      <c r="Q852" s="85"/>
      <c r="R852" s="85"/>
      <c r="S852" s="85"/>
    </row>
    <row r="853" spans="2:19" ht="15.75" customHeight="1" x14ac:dyDescent="0.3">
      <c r="B853" s="84"/>
      <c r="P853" s="85"/>
      <c r="Q853" s="85"/>
      <c r="R853" s="85"/>
      <c r="S853" s="85"/>
    </row>
    <row r="854" spans="2:19" ht="15.75" customHeight="1" x14ac:dyDescent="0.3">
      <c r="B854" s="84"/>
      <c r="P854" s="85"/>
      <c r="Q854" s="85"/>
      <c r="R854" s="85"/>
      <c r="S854" s="85"/>
    </row>
    <row r="855" spans="2:19" ht="15.75" customHeight="1" x14ac:dyDescent="0.3">
      <c r="B855" s="84"/>
      <c r="P855" s="85"/>
      <c r="Q855" s="85"/>
      <c r="R855" s="85"/>
      <c r="S855" s="85"/>
    </row>
    <row r="856" spans="2:19" ht="15.75" customHeight="1" x14ac:dyDescent="0.3">
      <c r="B856" s="84"/>
      <c r="P856" s="85"/>
      <c r="Q856" s="85"/>
      <c r="R856" s="85"/>
      <c r="S856" s="85"/>
    </row>
    <row r="857" spans="2:19" ht="15.75" customHeight="1" x14ac:dyDescent="0.3">
      <c r="B857" s="84"/>
      <c r="P857" s="85"/>
      <c r="Q857" s="85"/>
      <c r="R857" s="85"/>
      <c r="S857" s="85"/>
    </row>
    <row r="858" spans="2:19" ht="15.75" customHeight="1" x14ac:dyDescent="0.3">
      <c r="B858" s="84"/>
      <c r="P858" s="85"/>
      <c r="Q858" s="85"/>
      <c r="R858" s="85"/>
      <c r="S858" s="85"/>
    </row>
    <row r="859" spans="2:19" ht="15.75" customHeight="1" x14ac:dyDescent="0.3">
      <c r="B859" s="84"/>
      <c r="P859" s="85"/>
      <c r="Q859" s="85"/>
      <c r="R859" s="85"/>
      <c r="S859" s="85"/>
    </row>
    <row r="860" spans="2:19" ht="15.75" customHeight="1" x14ac:dyDescent="0.3">
      <c r="B860" s="84"/>
      <c r="P860" s="85"/>
      <c r="Q860" s="85"/>
      <c r="R860" s="85"/>
      <c r="S860" s="85"/>
    </row>
    <row r="861" spans="2:19" ht="15.75" customHeight="1" x14ac:dyDescent="0.3">
      <c r="B861" s="84"/>
      <c r="P861" s="85"/>
      <c r="Q861" s="85"/>
      <c r="R861" s="85"/>
      <c r="S861" s="85"/>
    </row>
    <row r="862" spans="2:19" ht="15.75" customHeight="1" x14ac:dyDescent="0.3">
      <c r="B862" s="84"/>
      <c r="P862" s="85"/>
      <c r="Q862" s="85"/>
      <c r="R862" s="85"/>
      <c r="S862" s="85"/>
    </row>
    <row r="863" spans="2:19" ht="15.75" customHeight="1" x14ac:dyDescent="0.3">
      <c r="B863" s="84"/>
      <c r="P863" s="85"/>
      <c r="Q863" s="85"/>
      <c r="R863" s="85"/>
      <c r="S863" s="85"/>
    </row>
    <row r="864" spans="2:19" ht="15.75" customHeight="1" x14ac:dyDescent="0.3">
      <c r="B864" s="84"/>
      <c r="P864" s="85"/>
      <c r="Q864" s="85"/>
      <c r="R864" s="85"/>
      <c r="S864" s="85"/>
    </row>
    <row r="865" spans="2:19" ht="15.75" customHeight="1" x14ac:dyDescent="0.3">
      <c r="B865" s="84"/>
      <c r="P865" s="85"/>
      <c r="Q865" s="85"/>
      <c r="R865" s="85"/>
      <c r="S865" s="85"/>
    </row>
    <row r="866" spans="2:19" ht="15.75" customHeight="1" x14ac:dyDescent="0.3">
      <c r="B866" s="84"/>
      <c r="P866" s="85"/>
      <c r="Q866" s="85"/>
      <c r="R866" s="85"/>
      <c r="S866" s="85"/>
    </row>
    <row r="867" spans="2:19" ht="15.75" customHeight="1" x14ac:dyDescent="0.3">
      <c r="B867" s="84"/>
      <c r="P867" s="85"/>
      <c r="Q867" s="85"/>
      <c r="R867" s="85"/>
      <c r="S867" s="85"/>
    </row>
    <row r="868" spans="2:19" ht="15.75" customHeight="1" x14ac:dyDescent="0.3">
      <c r="B868" s="84"/>
      <c r="P868" s="85"/>
      <c r="Q868" s="85"/>
      <c r="R868" s="85"/>
      <c r="S868" s="85"/>
    </row>
    <row r="869" spans="2:19" ht="15.75" customHeight="1" x14ac:dyDescent="0.3">
      <c r="B869" s="84"/>
      <c r="P869" s="85"/>
      <c r="Q869" s="85"/>
      <c r="R869" s="85"/>
      <c r="S869" s="85"/>
    </row>
    <row r="870" spans="2:19" ht="15.75" customHeight="1" x14ac:dyDescent="0.3">
      <c r="B870" s="84"/>
      <c r="P870" s="85"/>
      <c r="Q870" s="85"/>
      <c r="R870" s="85"/>
      <c r="S870" s="85"/>
    </row>
    <row r="871" spans="2:19" ht="15.75" customHeight="1" x14ac:dyDescent="0.3">
      <c r="B871" s="84"/>
      <c r="P871" s="85"/>
      <c r="Q871" s="85"/>
      <c r="R871" s="85"/>
      <c r="S871" s="85"/>
    </row>
    <row r="872" spans="2:19" ht="15.75" customHeight="1" x14ac:dyDescent="0.3">
      <c r="B872" s="84"/>
      <c r="P872" s="85"/>
      <c r="Q872" s="85"/>
      <c r="R872" s="85"/>
      <c r="S872" s="85"/>
    </row>
    <row r="873" spans="2:19" ht="15.75" customHeight="1" x14ac:dyDescent="0.3">
      <c r="B873" s="84"/>
      <c r="P873" s="85"/>
      <c r="Q873" s="85"/>
      <c r="R873" s="85"/>
      <c r="S873" s="85"/>
    </row>
    <row r="874" spans="2:19" ht="15.75" customHeight="1" x14ac:dyDescent="0.3">
      <c r="B874" s="84"/>
      <c r="P874" s="85"/>
      <c r="Q874" s="85"/>
      <c r="R874" s="85"/>
      <c r="S874" s="85"/>
    </row>
    <row r="875" spans="2:19" ht="15.75" customHeight="1" x14ac:dyDescent="0.3">
      <c r="B875" s="84"/>
      <c r="P875" s="85"/>
      <c r="Q875" s="85"/>
      <c r="R875" s="85"/>
      <c r="S875" s="85"/>
    </row>
    <row r="876" spans="2:19" ht="15.75" customHeight="1" x14ac:dyDescent="0.3">
      <c r="B876" s="84"/>
      <c r="P876" s="85"/>
      <c r="Q876" s="85"/>
      <c r="R876" s="85"/>
      <c r="S876" s="85"/>
    </row>
    <row r="877" spans="2:19" ht="15.75" customHeight="1" x14ac:dyDescent="0.3">
      <c r="B877" s="84"/>
      <c r="P877" s="85"/>
      <c r="Q877" s="85"/>
      <c r="R877" s="85"/>
      <c r="S877" s="85"/>
    </row>
    <row r="878" spans="2:19" ht="15.75" customHeight="1" x14ac:dyDescent="0.3">
      <c r="B878" s="84"/>
      <c r="P878" s="85"/>
      <c r="Q878" s="85"/>
      <c r="R878" s="85"/>
      <c r="S878" s="85"/>
    </row>
    <row r="879" spans="2:19" ht="15.75" customHeight="1" x14ac:dyDescent="0.3">
      <c r="B879" s="84"/>
      <c r="P879" s="85"/>
      <c r="Q879" s="85"/>
      <c r="R879" s="85"/>
      <c r="S879" s="85"/>
    </row>
    <row r="880" spans="2:19" ht="15.75" customHeight="1" x14ac:dyDescent="0.3">
      <c r="B880" s="84"/>
      <c r="P880" s="85"/>
      <c r="Q880" s="85"/>
      <c r="R880" s="85"/>
      <c r="S880" s="85"/>
    </row>
    <row r="881" spans="2:19" ht="15.75" customHeight="1" x14ac:dyDescent="0.3">
      <c r="B881" s="84"/>
      <c r="P881" s="85"/>
      <c r="Q881" s="85"/>
      <c r="R881" s="85"/>
      <c r="S881" s="85"/>
    </row>
    <row r="882" spans="2:19" ht="15.75" customHeight="1" x14ac:dyDescent="0.3">
      <c r="B882" s="84"/>
      <c r="P882" s="85"/>
      <c r="Q882" s="85"/>
      <c r="R882" s="85"/>
      <c r="S882" s="85"/>
    </row>
    <row r="883" spans="2:19" ht="15.75" customHeight="1" x14ac:dyDescent="0.3">
      <c r="B883" s="84"/>
      <c r="P883" s="85"/>
      <c r="Q883" s="85"/>
      <c r="R883" s="85"/>
      <c r="S883" s="85"/>
    </row>
    <row r="884" spans="2:19" ht="15.75" customHeight="1" x14ac:dyDescent="0.3">
      <c r="B884" s="84"/>
      <c r="P884" s="85"/>
      <c r="Q884" s="85"/>
      <c r="R884" s="85"/>
      <c r="S884" s="85"/>
    </row>
  </sheetData>
  <sheetProtection algorithmName="SHA-512" hashValue="YbxgGqWJovDXfThG0Keti5m5rMn1DWmEU7kuddtg3cUifbAXEHrGH6ns+xUbJC0ebHBFPEz9tUa9UFFqWGJAKA==" saltValue="3CPPbT2+aTTFJyiMPtquYQ==" spinCount="100000" sheet="1" objects="1" scenarios="1" formatCells="0" formatColumns="0" formatRows="0"/>
  <autoFilter ref="A5:V58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72">
    <mergeCell ref="A57:F57"/>
    <mergeCell ref="N57:Q57"/>
    <mergeCell ref="R57:U57"/>
    <mergeCell ref="A58:F58"/>
    <mergeCell ref="N58:Q58"/>
    <mergeCell ref="R58:U58"/>
    <mergeCell ref="A54:F54"/>
    <mergeCell ref="N54:Q56"/>
    <mergeCell ref="R54:S56"/>
    <mergeCell ref="T54:U56"/>
    <mergeCell ref="V54:V56"/>
    <mergeCell ref="A55:F55"/>
    <mergeCell ref="A56:F56"/>
    <mergeCell ref="A52:F52"/>
    <mergeCell ref="N52:Q52"/>
    <mergeCell ref="R52:S52"/>
    <mergeCell ref="T52:U52"/>
    <mergeCell ref="A53:F53"/>
    <mergeCell ref="N53:Q53"/>
    <mergeCell ref="R53:S53"/>
    <mergeCell ref="T53:U53"/>
    <mergeCell ref="A49:F49"/>
    <mergeCell ref="N49:Q51"/>
    <mergeCell ref="R49:S51"/>
    <mergeCell ref="T49:U51"/>
    <mergeCell ref="V49:V51"/>
    <mergeCell ref="A50:F50"/>
    <mergeCell ref="A51:F51"/>
    <mergeCell ref="A47:F47"/>
    <mergeCell ref="N47:Q47"/>
    <mergeCell ref="R47:S47"/>
    <mergeCell ref="T47:U47"/>
    <mergeCell ref="A48:F48"/>
    <mergeCell ref="N48:Q48"/>
    <mergeCell ref="R48:S48"/>
    <mergeCell ref="T48:U48"/>
    <mergeCell ref="D19:V19"/>
    <mergeCell ref="D33:V33"/>
    <mergeCell ref="D38:V38"/>
    <mergeCell ref="A46:F46"/>
    <mergeCell ref="G46:M46"/>
    <mergeCell ref="N46:Q46"/>
    <mergeCell ref="R46:S46"/>
    <mergeCell ref="T46:U46"/>
    <mergeCell ref="R6:S6"/>
    <mergeCell ref="T6:U6"/>
    <mergeCell ref="D9:M9"/>
    <mergeCell ref="A10:A18"/>
    <mergeCell ref="B10:B18"/>
    <mergeCell ref="C10:C18"/>
    <mergeCell ref="D10:M18"/>
    <mergeCell ref="K6:K7"/>
    <mergeCell ref="N6:N7"/>
    <mergeCell ref="O6:O7"/>
    <mergeCell ref="P6:P7"/>
    <mergeCell ref="Q6:Q7"/>
    <mergeCell ref="A2:V2"/>
    <mergeCell ref="A5:C5"/>
    <mergeCell ref="D5:D7"/>
    <mergeCell ref="E5:E7"/>
    <mergeCell ref="F5:F7"/>
    <mergeCell ref="G5:K5"/>
    <mergeCell ref="L5:L7"/>
    <mergeCell ref="M5:M7"/>
    <mergeCell ref="N5:U5"/>
    <mergeCell ref="V5:V7"/>
    <mergeCell ref="A6:A7"/>
    <mergeCell ref="B6:B7"/>
    <mergeCell ref="C6:C7"/>
    <mergeCell ref="G6:G7"/>
    <mergeCell ref="H6:I6"/>
    <mergeCell ref="J6:J7"/>
  </mergeCells>
  <conditionalFormatting sqref="M34:M37 M39:M45 M20:M32">
    <cfRule type="containsErrors" priority="20">
      <formula>ISERROR(M20)</formula>
    </cfRule>
  </conditionalFormatting>
  <conditionalFormatting sqref="M34:M37 M39:M45 M20:M32">
    <cfRule type="containsErrors" priority="19">
      <formula>ISERROR(M20)</formula>
    </cfRule>
  </conditionalFormatting>
  <conditionalFormatting sqref="M34:M37 M39:M45 M20:M32">
    <cfRule type="containsErrors" dxfId="9" priority="18">
      <formula>ISERROR(M20)</formula>
    </cfRule>
  </conditionalFormatting>
  <conditionalFormatting sqref="M34:M37 M39:M45 M20:M32">
    <cfRule type="containsErrors" dxfId="8" priority="14">
      <formula>ISERROR(M20)</formula>
    </cfRule>
  </conditionalFormatting>
  <conditionalFormatting sqref="R9:U18">
    <cfRule type="containsErrors" dxfId="7" priority="12">
      <formula>ISERROR(R9)</formula>
    </cfRule>
  </conditionalFormatting>
  <conditionalFormatting sqref="S11">
    <cfRule type="containsErrors" dxfId="6" priority="21">
      <formula>ISERROR(R9)</formula>
    </cfRule>
  </conditionalFormatting>
  <conditionalFormatting sqref="R20:U32">
    <cfRule type="containsErrors" dxfId="5" priority="11">
      <formula>ISERROR(R20)</formula>
    </cfRule>
  </conditionalFormatting>
  <conditionalFormatting sqref="R34:U37">
    <cfRule type="containsErrors" dxfId="4" priority="10">
      <formula>ISERROR(R34)</formula>
    </cfRule>
  </conditionalFormatting>
  <conditionalFormatting sqref="R52:S52 R53:U53 R54:S56 R39:U45">
    <cfRule type="containsErrors" dxfId="3" priority="9">
      <formula>ISERROR(R39)</formula>
    </cfRule>
  </conditionalFormatting>
  <conditionalFormatting sqref="T39">
    <cfRule type="containsErrors" dxfId="2" priority="8">
      <formula>ISERROR(R39)</formula>
    </cfRule>
  </conditionalFormatting>
  <conditionalFormatting sqref="T47:U51 R47:S47 R49:S51">
    <cfRule type="containsErrors" dxfId="1" priority="7">
      <formula>ISERROR(R46)</formula>
    </cfRule>
  </conditionalFormatting>
  <conditionalFormatting sqref="R47:S47 R49:S51">
    <cfRule type="containsErrors" dxfId="0" priority="3" stopIfTrue="1">
      <formula>ISERROR(R47)</formula>
    </cfRule>
  </conditionalFormatting>
  <pageMargins left="0.25" right="0.25" top="0.75" bottom="0.75" header="0.3" footer="0.3"/>
  <pageSetup paperSize="9" scale="40" firstPageNumber="0" fitToHeight="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УМФ_Форма 3</vt:lpstr>
      <vt:lpstr>УМФ_Форма 1_2023</vt:lpstr>
      <vt:lpstr>'УМФ_Форма 1_2023'!Область_печати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Шампарова Дарья Вадимовна</dc:creator>
  <cp:lastModifiedBy>Шампарова Дарья Вадимовна</cp:lastModifiedBy>
  <cp:revision>34</cp:revision>
  <dcterms:created xsi:type="dcterms:W3CDTF">2006-09-28T05:33:49Z</dcterms:created>
  <dcterms:modified xsi:type="dcterms:W3CDTF">2024-04-26T05:55:37Z</dcterms:modified>
</cp:coreProperties>
</file>