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19" i="1" l="1"/>
  <c r="L31" i="1"/>
  <c r="L28" i="1"/>
  <c r="L9" i="1"/>
  <c r="O9" i="1" l="1"/>
  <c r="N9" i="1"/>
  <c r="M9" i="1"/>
  <c r="K9" i="1"/>
  <c r="P13" i="1"/>
  <c r="P14" i="1" l="1"/>
  <c r="Q24" i="1" l="1"/>
  <c r="O19" i="1" l="1"/>
  <c r="N19" i="1"/>
  <c r="K19" i="1"/>
  <c r="Q25" i="1"/>
  <c r="O31" i="1"/>
  <c r="N31" i="1"/>
  <c r="K31" i="1"/>
  <c r="O28" i="1"/>
  <c r="N28" i="1"/>
  <c r="K28" i="1"/>
  <c r="L8" i="1"/>
  <c r="Q33" i="1"/>
  <c r="P33" i="1"/>
  <c r="Q32" i="1"/>
  <c r="P32" i="1"/>
  <c r="Q30" i="1"/>
  <c r="P30" i="1"/>
  <c r="Q29" i="1"/>
  <c r="P29" i="1"/>
  <c r="Q23" i="1"/>
  <c r="P23" i="1"/>
  <c r="Q22" i="1"/>
  <c r="P22" i="1"/>
  <c r="Q21" i="1"/>
  <c r="P21" i="1"/>
  <c r="Q20" i="1"/>
  <c r="P20" i="1"/>
  <c r="Q18" i="1"/>
  <c r="Q17" i="1"/>
  <c r="Q16" i="1"/>
  <c r="Q15" i="1"/>
  <c r="Q12" i="1"/>
  <c r="Q11" i="1"/>
  <c r="P11" i="1"/>
  <c r="Q10" i="1"/>
  <c r="P10" i="1"/>
  <c r="N8" i="1" l="1"/>
  <c r="O8" i="1"/>
  <c r="K8" i="1"/>
  <c r="M31" i="1" l="1"/>
  <c r="M28" i="1"/>
  <c r="M19" i="1"/>
  <c r="Q28" i="1" l="1"/>
  <c r="P28" i="1"/>
  <c r="Q31" i="1"/>
  <c r="P31" i="1"/>
  <c r="P19" i="1"/>
  <c r="Q19" i="1"/>
  <c r="P9" i="1"/>
  <c r="Q9" i="1"/>
  <c r="M8" i="1"/>
  <c r="Q8" i="1" l="1"/>
  <c r="P8" i="1"/>
</calcChain>
</file>

<file path=xl/sharedStrings.xml><?xml version="1.0" encoding="utf-8"?>
<sst xmlns="http://schemas.openxmlformats.org/spreadsheetml/2006/main" count="233" uniqueCount="106">
  <si>
    <t>Коды аналитической программной классификации</t>
  </si>
  <si>
    <t>Код бюджетной классификации</t>
  </si>
  <si>
    <t>Расходы бюджета муниципального образования "Город Ижевск", тыс. рублей</t>
  </si>
  <si>
    <t>Кассовые расходы, %</t>
  </si>
  <si>
    <t>ГРБС</t>
  </si>
  <si>
    <t>Рз</t>
  </si>
  <si>
    <t>Пр</t>
  </si>
  <si>
    <t>ЦС</t>
  </si>
  <si>
    <t>ВР</t>
  </si>
  <si>
    <t>сводная бюджетная роспись, план на 1 января отчетного года</t>
  </si>
  <si>
    <t>сводная бюджетная роспись на отчетную дату</t>
  </si>
  <si>
    <t>кассовое исполнение на конец отчетного периода</t>
  </si>
  <si>
    <t>кредиторская задолженность за отчетный период</t>
  </si>
  <si>
    <t>к плану на 1 января отчетного года</t>
  </si>
  <si>
    <t>к плану на отчетную дату</t>
  </si>
  <si>
    <t>МП</t>
  </si>
  <si>
    <t>Пп</t>
  </si>
  <si>
    <t>ОМ М</t>
  </si>
  <si>
    <t>всего</t>
  </si>
  <si>
    <t>в т.ч. кредиторская задолженность прошлых отчетных периодов</t>
  </si>
  <si>
    <t>и земельных ресурсов Администрации города Ижевска</t>
  </si>
  <si>
    <t>00 00000</t>
  </si>
  <si>
    <t>01 00000</t>
  </si>
  <si>
    <t>02 00000</t>
  </si>
  <si>
    <t>03 00000</t>
  </si>
  <si>
    <t>04 00000</t>
  </si>
  <si>
    <t>Форма 1. Отчет об использовании бюджетных ассигнований
бюджета муниципального образования "Город Ижевск"
на реализацию муниципальной программы "Управление муниципальной собственностью"</t>
  </si>
  <si>
    <t>Основное мероприятие "Организация работы по управлению муниципальным имуществом"</t>
  </si>
  <si>
    <t>Внесение обязательных взносов на капитальный ремонт общего имущества в многоквартирных домах</t>
  </si>
  <si>
    <t>Основное мероприятие "Обеспечение функций муниципальных органов"</t>
  </si>
  <si>
    <t>01 69992</t>
  </si>
  <si>
    <t>01 60320</t>
  </si>
  <si>
    <t>01 60330</t>
  </si>
  <si>
    <t>02 60280</t>
  </si>
  <si>
    <t>02 60260</t>
  </si>
  <si>
    <t>02 60360</t>
  </si>
  <si>
    <t>02 69995</t>
  </si>
  <si>
    <t>03 62040</t>
  </si>
  <si>
    <t>04 60030</t>
  </si>
  <si>
    <t>01</t>
  </si>
  <si>
    <t>00</t>
  </si>
  <si>
    <t>04</t>
  </si>
  <si>
    <t>12</t>
  </si>
  <si>
    <t>Расходы на выполнение работ, связанных с получением дополнительных доходов от объектов недвижимого имущества организаций и физических лиц</t>
  </si>
  <si>
    <t>01 S7930</t>
  </si>
  <si>
    <t>Наименование муниципальной программы,  подпрограммы, основного мероприятия, мероприятия</t>
  </si>
  <si>
    <t>Ответственный исполнитель,  соисполнитель</t>
  </si>
  <si>
    <t>Заместитель Главы Администрации города Ижевска</t>
  </si>
  <si>
    <t>Д.Н.Загребин</t>
  </si>
  <si>
    <t>Изъятие земельного участка и расположенных на нем объектов недвижимости для муниципальных нужд города Ижевска</t>
  </si>
  <si>
    <t>Проведение комплексных кадастровых работ</t>
  </si>
  <si>
    <t>"Управление муниципальной собственностью"</t>
  </si>
  <si>
    <t>УИОиЗР</t>
  </si>
  <si>
    <t>15 0 00 00000</t>
  </si>
  <si>
    <t>000</t>
  </si>
  <si>
    <t>Основное мероприятие "Организация работы по выполнению установленных планов поступлений неналоговых доходов"</t>
  </si>
  <si>
    <t>15 0 01 00000</t>
  </si>
  <si>
    <t>15 0 01 69992</t>
  </si>
  <si>
    <t>15</t>
  </si>
  <si>
    <t>0</t>
  </si>
  <si>
    <t>15 0 01 60320</t>
  </si>
  <si>
    <t>15 0 01 60330</t>
  </si>
  <si>
    <t>01 60370</t>
  </si>
  <si>
    <t>15 0 01 60370</t>
  </si>
  <si>
    <t>15 0 01 S7930</t>
  </si>
  <si>
    <t>15 0 02 00000</t>
  </si>
  <si>
    <t>15 0 02 60280</t>
  </si>
  <si>
    <t>15 0 02 60260</t>
  </si>
  <si>
    <t>240, 850</t>
  </si>
  <si>
    <t>15 0 02 60360</t>
  </si>
  <si>
    <t>15 0 02 69995</t>
  </si>
  <si>
    <t>02 62041</t>
  </si>
  <si>
    <t>15 0 02 62041</t>
  </si>
  <si>
    <t>850</t>
  </si>
  <si>
    <t>02 S0822</t>
  </si>
  <si>
    <t>Капитальные вложения в объекты государственной (муниципальной) собственности</t>
  </si>
  <si>
    <t>15 0 02 S0822</t>
  </si>
  <si>
    <t>410</t>
  </si>
  <si>
    <t>Основное мероприятие "Оказание муниципальных услуг, выполнение работ, финансовое обеспечение деятельности муниципальных учреждений"</t>
  </si>
  <si>
    <t>15 0 03 00000</t>
  </si>
  <si>
    <t>15 0 03 62040</t>
  </si>
  <si>
    <t>15 0 04 00000</t>
  </si>
  <si>
    <t>15 0 04 60030</t>
  </si>
  <si>
    <t>120, 240, 320, 850</t>
  </si>
  <si>
    <t>Проведение оценки рыночной стоимости объектов нежилого фонда в целях приватизации</t>
  </si>
  <si>
    <t>Проведение оценки земельных участков</t>
  </si>
  <si>
    <t>Постановка на кадастровый учет лесных участков</t>
  </si>
  <si>
    <t>Изготовление и размещение социальной рекламы на рекламных конструкциях</t>
  </si>
  <si>
    <t>Демонтаж рекламных конструкций</t>
  </si>
  <si>
    <t>Изготовление технических планов на объекты недвижимости</t>
  </si>
  <si>
    <t>Заключение договоров на содержание общего имущества и на отопление помещений в многоквартирных домах</t>
  </si>
  <si>
    <t>Проведение обследования объектов инженерной инфраструктуры кадастровыми инженерами в целях последующего внесения изменений в Единый государственный реестр недвижимости</t>
  </si>
  <si>
    <t>Формирование земельных участков</t>
  </si>
  <si>
    <t>Подготовка технической документации для внесения изменений в схему размещения рекламных конструкций</t>
  </si>
  <si>
    <t>Реализация установленных полномочий (функций) УИО</t>
  </si>
  <si>
    <t>Модернизация системы освещения (замена светильников с люминесцентными лампами и ламп накаливания на светодиодные панели и лампы)</t>
  </si>
  <si>
    <t>Капитальные вложения в объекты коммунальной инфраструктуры государственной (муниципальной) собственности</t>
  </si>
  <si>
    <t>02 64240</t>
  </si>
  <si>
    <t>15 0 02 64240</t>
  </si>
  <si>
    <t>-</t>
  </si>
  <si>
    <t>Заключение договоров на установку и эксплуатацию рекламных конструкций</t>
  </si>
  <si>
    <t>Проведение оценки годовой арендной платы на объекты нежилого фонда и объектов инженерной инфраструктуры</t>
  </si>
  <si>
    <t>Начальник Управления имущественных отношений</t>
  </si>
  <si>
    <t>Е.Л.Банникова</t>
  </si>
  <si>
    <t>02 60820</t>
  </si>
  <si>
    <t>15 0 02 60820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</si>
</sst>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2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vertical="center" wrapText="1"/>
    </xf>
    <xf numFmtId="0" fontId="1" fillId="4" borderId="0" xfId="0" applyFont="1" applyFill="1"/>
    <xf numFmtId="0" fontId="3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2" fillId="4" borderId="1" xfId="0" applyNumberFormat="1" applyFont="1" applyFill="1" applyBorder="1" applyAlignment="1">
      <alignment vertical="center" wrapText="1"/>
    </xf>
    <xf numFmtId="0" fontId="2" fillId="4" borderId="0" xfId="0" applyFont="1" applyFill="1"/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tabSelected="1" topLeftCell="A8" zoomScale="71" zoomScaleNormal="71" workbookViewId="0">
      <selection activeCell="T26" sqref="T26"/>
    </sheetView>
  </sheetViews>
  <sheetFormatPr defaultColWidth="9.140625" defaultRowHeight="23.25" x14ac:dyDescent="0.35"/>
  <cols>
    <col min="1" max="3" width="9.28515625" style="1" bestFit="1" customWidth="1"/>
    <col min="4" max="4" width="92.28515625" style="1" customWidth="1"/>
    <col min="5" max="5" width="24.85546875" style="1" customWidth="1"/>
    <col min="6" max="8" width="9.28515625" style="34" bestFit="1" customWidth="1"/>
    <col min="9" max="9" width="9.28515625" style="35" bestFit="1" customWidth="1"/>
    <col min="10" max="10" width="11.140625" style="1" customWidth="1"/>
    <col min="11" max="11" width="17" style="1" customWidth="1"/>
    <col min="12" max="12" width="18.28515625" style="1" customWidth="1"/>
    <col min="13" max="13" width="16.140625" style="1" customWidth="1"/>
    <col min="14" max="14" width="22" style="1" customWidth="1"/>
    <col min="15" max="15" width="23.85546875" style="1" customWidth="1"/>
    <col min="16" max="16" width="17.42578125" style="1" customWidth="1"/>
    <col min="17" max="17" width="18" style="1" customWidth="1"/>
    <col min="18" max="16384" width="9.140625" style="1"/>
  </cols>
  <sheetData>
    <row r="1" spans="1:17" x14ac:dyDescent="0.35">
      <c r="A1" s="37" t="s">
        <v>26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17" x14ac:dyDescent="0.3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33.75" customHeight="1" x14ac:dyDescent="0.3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7" ht="46.5" customHeight="1" x14ac:dyDescent="0.35">
      <c r="A4" s="40" t="s">
        <v>0</v>
      </c>
      <c r="B4" s="40"/>
      <c r="C4" s="40"/>
      <c r="D4" s="40" t="s">
        <v>45</v>
      </c>
      <c r="E4" s="40" t="s">
        <v>46</v>
      </c>
      <c r="F4" s="40" t="s">
        <v>1</v>
      </c>
      <c r="G4" s="40"/>
      <c r="H4" s="40"/>
      <c r="I4" s="40"/>
      <c r="J4" s="40"/>
      <c r="K4" s="40" t="s">
        <v>2</v>
      </c>
      <c r="L4" s="40"/>
      <c r="M4" s="40"/>
      <c r="N4" s="40"/>
      <c r="O4" s="40"/>
      <c r="P4" s="40" t="s">
        <v>3</v>
      </c>
      <c r="Q4" s="40"/>
    </row>
    <row r="5" spans="1:17" ht="69" customHeight="1" x14ac:dyDescent="0.35">
      <c r="A5" s="40"/>
      <c r="B5" s="40"/>
      <c r="C5" s="40"/>
      <c r="D5" s="40"/>
      <c r="E5" s="40"/>
      <c r="F5" s="41" t="s">
        <v>4</v>
      </c>
      <c r="G5" s="41" t="s">
        <v>5</v>
      </c>
      <c r="H5" s="41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/>
      <c r="O5" s="40" t="s">
        <v>12</v>
      </c>
      <c r="P5" s="40" t="s">
        <v>13</v>
      </c>
      <c r="Q5" s="40" t="s">
        <v>14</v>
      </c>
    </row>
    <row r="6" spans="1:17" ht="139.5" x14ac:dyDescent="0.35">
      <c r="A6" s="2" t="s">
        <v>15</v>
      </c>
      <c r="B6" s="2" t="s">
        <v>16</v>
      </c>
      <c r="C6" s="2" t="s">
        <v>17</v>
      </c>
      <c r="D6" s="40"/>
      <c r="E6" s="40"/>
      <c r="F6" s="41"/>
      <c r="G6" s="41"/>
      <c r="H6" s="41"/>
      <c r="I6" s="40"/>
      <c r="J6" s="40"/>
      <c r="K6" s="40"/>
      <c r="L6" s="40"/>
      <c r="M6" s="2" t="s">
        <v>18</v>
      </c>
      <c r="N6" s="2" t="s">
        <v>19</v>
      </c>
      <c r="O6" s="40"/>
      <c r="P6" s="40"/>
      <c r="Q6" s="40"/>
    </row>
    <row r="7" spans="1:17" x14ac:dyDescent="0.35">
      <c r="A7" s="2">
        <v>1</v>
      </c>
      <c r="B7" s="2">
        <v>2</v>
      </c>
      <c r="C7" s="2">
        <v>3</v>
      </c>
      <c r="D7" s="2">
        <v>4</v>
      </c>
      <c r="E7" s="2">
        <v>5</v>
      </c>
      <c r="F7" s="3">
        <v>6</v>
      </c>
      <c r="G7" s="3">
        <v>7</v>
      </c>
      <c r="H7" s="3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</row>
    <row r="8" spans="1:17" s="9" customFormat="1" ht="90" x14ac:dyDescent="0.3">
      <c r="A8" s="4">
        <v>15</v>
      </c>
      <c r="B8" s="4">
        <v>0</v>
      </c>
      <c r="C8" s="4" t="s">
        <v>21</v>
      </c>
      <c r="D8" s="5" t="s">
        <v>51</v>
      </c>
      <c r="E8" s="4" t="s">
        <v>52</v>
      </c>
      <c r="F8" s="4">
        <v>849</v>
      </c>
      <c r="G8" s="4" t="s">
        <v>40</v>
      </c>
      <c r="H8" s="4" t="s">
        <v>40</v>
      </c>
      <c r="I8" s="4" t="s">
        <v>53</v>
      </c>
      <c r="J8" s="4" t="s">
        <v>54</v>
      </c>
      <c r="K8" s="6">
        <f>K9+K19+K28+K31</f>
        <v>52701.899999999994</v>
      </c>
      <c r="L8" s="6">
        <f>L9+L19+L28+L31</f>
        <v>87418.67</v>
      </c>
      <c r="M8" s="7">
        <f t="shared" ref="M8:O8" si="0">M9+M19+M28+M31</f>
        <v>75118.040000000008</v>
      </c>
      <c r="N8" s="6">
        <f>N9+N19+N28+N31</f>
        <v>222.70000000000002</v>
      </c>
      <c r="O8" s="6">
        <f t="shared" si="0"/>
        <v>70719.350000000006</v>
      </c>
      <c r="P8" s="8">
        <f>M8/K8*100</f>
        <v>142.53383654099761</v>
      </c>
      <c r="Q8" s="8">
        <f>M8/L8*100</f>
        <v>85.929058403656796</v>
      </c>
    </row>
    <row r="9" spans="1:17" s="9" customFormat="1" ht="90" x14ac:dyDescent="0.3">
      <c r="A9" s="10">
        <v>15</v>
      </c>
      <c r="B9" s="10">
        <v>0</v>
      </c>
      <c r="C9" s="11" t="s">
        <v>22</v>
      </c>
      <c r="D9" s="12" t="s">
        <v>55</v>
      </c>
      <c r="E9" s="11" t="s">
        <v>52</v>
      </c>
      <c r="F9" s="11">
        <v>849</v>
      </c>
      <c r="G9" s="11" t="s">
        <v>40</v>
      </c>
      <c r="H9" s="11" t="s">
        <v>40</v>
      </c>
      <c r="I9" s="11" t="s">
        <v>56</v>
      </c>
      <c r="J9" s="11" t="s">
        <v>54</v>
      </c>
      <c r="K9" s="13">
        <f>K10+K11+K12+K13+K14+K15+K16+K17+K18</f>
        <v>3398.3999999999996</v>
      </c>
      <c r="L9" s="13">
        <f>L10+L11+L12+L13+L14+L15+L16+L17+L18</f>
        <v>4450.369999999999</v>
      </c>
      <c r="M9" s="13">
        <f t="shared" ref="M9:O9" si="1">M10+M11+M12+M13+M14+M15+M16+M17+M18</f>
        <v>2768.12</v>
      </c>
      <c r="N9" s="13">
        <f t="shared" si="1"/>
        <v>0</v>
      </c>
      <c r="O9" s="13">
        <f t="shared" si="1"/>
        <v>0</v>
      </c>
      <c r="P9" s="15">
        <f>M9/K9*100</f>
        <v>81.4536252354049</v>
      </c>
      <c r="Q9" s="15">
        <f>M9/L9*100</f>
        <v>62.199772153775989</v>
      </c>
    </row>
    <row r="10" spans="1:17" s="9" customFormat="1" ht="93" x14ac:dyDescent="0.3">
      <c r="A10" s="16">
        <v>15</v>
      </c>
      <c r="B10" s="16">
        <v>0</v>
      </c>
      <c r="C10" s="16" t="s">
        <v>30</v>
      </c>
      <c r="D10" s="17" t="s">
        <v>85</v>
      </c>
      <c r="E10" s="18" t="s">
        <v>52</v>
      </c>
      <c r="F10" s="18">
        <v>849</v>
      </c>
      <c r="G10" s="18" t="s">
        <v>41</v>
      </c>
      <c r="H10" s="18">
        <v>12</v>
      </c>
      <c r="I10" s="18" t="s">
        <v>57</v>
      </c>
      <c r="J10" s="18">
        <v>240</v>
      </c>
      <c r="K10" s="19">
        <v>1970.06</v>
      </c>
      <c r="L10" s="19">
        <v>1470.06</v>
      </c>
      <c r="M10" s="20">
        <v>470.06</v>
      </c>
      <c r="N10" s="21">
        <v>0</v>
      </c>
      <c r="O10" s="21"/>
      <c r="P10" s="19">
        <f>M10/K10*100</f>
        <v>23.86018699938073</v>
      </c>
      <c r="Q10" s="19">
        <f>M10/L10*100</f>
        <v>31.975565623171843</v>
      </c>
    </row>
    <row r="11" spans="1:17" s="22" customFormat="1" ht="93" x14ac:dyDescent="0.35">
      <c r="A11" s="16">
        <v>15</v>
      </c>
      <c r="B11" s="16">
        <v>0</v>
      </c>
      <c r="C11" s="16" t="s">
        <v>30</v>
      </c>
      <c r="D11" s="17" t="s">
        <v>86</v>
      </c>
      <c r="E11" s="18" t="s">
        <v>52</v>
      </c>
      <c r="F11" s="18">
        <v>849</v>
      </c>
      <c r="G11" s="18" t="s">
        <v>41</v>
      </c>
      <c r="H11" s="18">
        <v>12</v>
      </c>
      <c r="I11" s="18" t="s">
        <v>57</v>
      </c>
      <c r="J11" s="18">
        <v>240</v>
      </c>
      <c r="K11" s="19">
        <v>395.04</v>
      </c>
      <c r="L11" s="19">
        <v>395.04</v>
      </c>
      <c r="M11" s="20">
        <v>395.04</v>
      </c>
      <c r="N11" s="21"/>
      <c r="O11" s="21"/>
      <c r="P11" s="19">
        <f t="shared" ref="P11:P33" si="2">M11/K11*100</f>
        <v>100</v>
      </c>
      <c r="Q11" s="19">
        <f t="shared" ref="Q11:Q33" si="3">M11/L11*100</f>
        <v>100</v>
      </c>
    </row>
    <row r="12" spans="1:17" s="22" customFormat="1" ht="93" x14ac:dyDescent="0.35">
      <c r="A12" s="18" t="s">
        <v>58</v>
      </c>
      <c r="B12" s="18" t="s">
        <v>59</v>
      </c>
      <c r="C12" s="18" t="s">
        <v>31</v>
      </c>
      <c r="D12" s="17" t="s">
        <v>84</v>
      </c>
      <c r="E12" s="18" t="s">
        <v>52</v>
      </c>
      <c r="F12" s="18">
        <v>849</v>
      </c>
      <c r="G12" s="18" t="s">
        <v>39</v>
      </c>
      <c r="H12" s="18">
        <v>13</v>
      </c>
      <c r="I12" s="18" t="s">
        <v>60</v>
      </c>
      <c r="J12" s="18">
        <v>240</v>
      </c>
      <c r="K12" s="19">
        <v>0</v>
      </c>
      <c r="L12" s="19">
        <v>469</v>
      </c>
      <c r="M12" s="20">
        <v>219.44</v>
      </c>
      <c r="N12" s="19"/>
      <c r="O12" s="19"/>
      <c r="P12" s="25" t="s">
        <v>99</v>
      </c>
      <c r="Q12" s="19">
        <f t="shared" si="3"/>
        <v>46.788912579957355</v>
      </c>
    </row>
    <row r="13" spans="1:17" s="22" customFormat="1" ht="93" x14ac:dyDescent="0.35">
      <c r="A13" s="18" t="s">
        <v>58</v>
      </c>
      <c r="B13" s="18" t="s">
        <v>59</v>
      </c>
      <c r="C13" s="18" t="s">
        <v>31</v>
      </c>
      <c r="D13" s="17" t="s">
        <v>101</v>
      </c>
      <c r="E13" s="18" t="s">
        <v>52</v>
      </c>
      <c r="F13" s="18">
        <v>849</v>
      </c>
      <c r="G13" s="18" t="s">
        <v>39</v>
      </c>
      <c r="H13" s="18">
        <v>13</v>
      </c>
      <c r="I13" s="18" t="s">
        <v>60</v>
      </c>
      <c r="J13" s="18">
        <v>240</v>
      </c>
      <c r="K13" s="19">
        <v>366.7</v>
      </c>
      <c r="L13" s="19">
        <v>0</v>
      </c>
      <c r="M13" s="20">
        <v>0</v>
      </c>
      <c r="N13" s="19"/>
      <c r="O13" s="19"/>
      <c r="P13" s="19">
        <f t="shared" ref="P13" si="4">M13/K13*100</f>
        <v>0</v>
      </c>
      <c r="Q13" s="25" t="s">
        <v>99</v>
      </c>
    </row>
    <row r="14" spans="1:17" s="22" customFormat="1" ht="93" x14ac:dyDescent="0.35">
      <c r="A14" s="16" t="s">
        <v>58</v>
      </c>
      <c r="B14" s="16" t="s">
        <v>59</v>
      </c>
      <c r="C14" s="16" t="s">
        <v>32</v>
      </c>
      <c r="D14" s="17" t="s">
        <v>100</v>
      </c>
      <c r="E14" s="18" t="s">
        <v>52</v>
      </c>
      <c r="F14" s="18">
        <v>849</v>
      </c>
      <c r="G14" s="18" t="s">
        <v>39</v>
      </c>
      <c r="H14" s="18">
        <v>13</v>
      </c>
      <c r="I14" s="18" t="s">
        <v>61</v>
      </c>
      <c r="J14" s="18">
        <v>240</v>
      </c>
      <c r="K14" s="19">
        <v>666.6</v>
      </c>
      <c r="L14" s="19">
        <v>0</v>
      </c>
      <c r="M14" s="20">
        <v>0</v>
      </c>
      <c r="N14" s="21"/>
      <c r="O14" s="21"/>
      <c r="P14" s="19">
        <f t="shared" ref="P14" si="5">M14/K14*100</f>
        <v>0</v>
      </c>
      <c r="Q14" s="25" t="s">
        <v>99</v>
      </c>
    </row>
    <row r="15" spans="1:17" s="22" customFormat="1" ht="93" x14ac:dyDescent="0.35">
      <c r="A15" s="16" t="s">
        <v>58</v>
      </c>
      <c r="B15" s="16" t="s">
        <v>59</v>
      </c>
      <c r="C15" s="16" t="s">
        <v>32</v>
      </c>
      <c r="D15" s="23" t="s">
        <v>87</v>
      </c>
      <c r="E15" s="18" t="s">
        <v>52</v>
      </c>
      <c r="F15" s="18">
        <v>849</v>
      </c>
      <c r="G15" s="18" t="s">
        <v>39</v>
      </c>
      <c r="H15" s="18">
        <v>13</v>
      </c>
      <c r="I15" s="18" t="s">
        <v>61</v>
      </c>
      <c r="J15" s="18">
        <v>240</v>
      </c>
      <c r="K15" s="19">
        <v>0</v>
      </c>
      <c r="L15" s="19">
        <v>124.85</v>
      </c>
      <c r="M15" s="20">
        <v>124.85</v>
      </c>
      <c r="N15" s="21"/>
      <c r="O15" s="21"/>
      <c r="P15" s="25" t="s">
        <v>99</v>
      </c>
      <c r="Q15" s="19">
        <f t="shared" si="3"/>
        <v>100</v>
      </c>
    </row>
    <row r="16" spans="1:17" s="22" customFormat="1" ht="93" x14ac:dyDescent="0.35">
      <c r="A16" s="16" t="s">
        <v>58</v>
      </c>
      <c r="B16" s="16" t="s">
        <v>59</v>
      </c>
      <c r="C16" s="16" t="s">
        <v>32</v>
      </c>
      <c r="D16" s="23" t="s">
        <v>88</v>
      </c>
      <c r="E16" s="18" t="s">
        <v>52</v>
      </c>
      <c r="F16" s="18">
        <v>849</v>
      </c>
      <c r="G16" s="18" t="s">
        <v>39</v>
      </c>
      <c r="H16" s="18">
        <v>13</v>
      </c>
      <c r="I16" s="18" t="s">
        <v>61</v>
      </c>
      <c r="J16" s="18">
        <v>240</v>
      </c>
      <c r="K16" s="19">
        <v>0</v>
      </c>
      <c r="L16" s="19">
        <v>792.6</v>
      </c>
      <c r="M16" s="20">
        <v>427.28</v>
      </c>
      <c r="N16" s="21"/>
      <c r="O16" s="21"/>
      <c r="P16" s="25" t="s">
        <v>99</v>
      </c>
      <c r="Q16" s="19">
        <f t="shared" si="3"/>
        <v>53.908655059298503</v>
      </c>
    </row>
    <row r="17" spans="1:17" s="22" customFormat="1" ht="93" x14ac:dyDescent="0.35">
      <c r="A17" s="18" t="s">
        <v>58</v>
      </c>
      <c r="B17" s="18" t="s">
        <v>59</v>
      </c>
      <c r="C17" s="18" t="s">
        <v>62</v>
      </c>
      <c r="D17" s="24" t="s">
        <v>43</v>
      </c>
      <c r="E17" s="18" t="s">
        <v>52</v>
      </c>
      <c r="F17" s="18">
        <v>849</v>
      </c>
      <c r="G17" s="18" t="s">
        <v>39</v>
      </c>
      <c r="H17" s="18">
        <v>13</v>
      </c>
      <c r="I17" s="18" t="s">
        <v>63</v>
      </c>
      <c r="J17" s="18">
        <v>240</v>
      </c>
      <c r="K17" s="19">
        <v>0</v>
      </c>
      <c r="L17" s="19">
        <v>1000</v>
      </c>
      <c r="M17" s="20">
        <v>957.18</v>
      </c>
      <c r="N17" s="19"/>
      <c r="O17" s="19"/>
      <c r="P17" s="25" t="s">
        <v>99</v>
      </c>
      <c r="Q17" s="19">
        <f t="shared" si="3"/>
        <v>95.717999999999989</v>
      </c>
    </row>
    <row r="18" spans="1:17" s="26" customFormat="1" ht="93" x14ac:dyDescent="0.35">
      <c r="A18" s="16" t="s">
        <v>58</v>
      </c>
      <c r="B18" s="16" t="s">
        <v>59</v>
      </c>
      <c r="C18" s="16" t="s">
        <v>44</v>
      </c>
      <c r="D18" s="24" t="s">
        <v>50</v>
      </c>
      <c r="E18" s="18" t="s">
        <v>52</v>
      </c>
      <c r="F18" s="18">
        <v>849</v>
      </c>
      <c r="G18" s="18" t="s">
        <v>41</v>
      </c>
      <c r="H18" s="18" t="s">
        <v>42</v>
      </c>
      <c r="I18" s="18" t="s">
        <v>64</v>
      </c>
      <c r="J18" s="18">
        <v>240</v>
      </c>
      <c r="K18" s="19">
        <v>0</v>
      </c>
      <c r="L18" s="19">
        <v>198.82</v>
      </c>
      <c r="M18" s="20">
        <v>174.27</v>
      </c>
      <c r="N18" s="19"/>
      <c r="O18" s="19"/>
      <c r="P18" s="25" t="s">
        <v>99</v>
      </c>
      <c r="Q18" s="19">
        <f t="shared" si="3"/>
        <v>87.652147671260451</v>
      </c>
    </row>
    <row r="19" spans="1:17" s="26" customFormat="1" ht="90" x14ac:dyDescent="0.35">
      <c r="A19" s="10" t="s">
        <v>58</v>
      </c>
      <c r="B19" s="10" t="s">
        <v>59</v>
      </c>
      <c r="C19" s="11" t="s">
        <v>23</v>
      </c>
      <c r="D19" s="12" t="s">
        <v>27</v>
      </c>
      <c r="E19" s="11" t="s">
        <v>52</v>
      </c>
      <c r="F19" s="11">
        <v>849</v>
      </c>
      <c r="G19" s="11" t="s">
        <v>40</v>
      </c>
      <c r="H19" s="11" t="s">
        <v>40</v>
      </c>
      <c r="I19" s="11" t="s">
        <v>65</v>
      </c>
      <c r="J19" s="11" t="s">
        <v>54</v>
      </c>
      <c r="K19" s="13">
        <f>K20+K21+K22+K23+K24+K25+K26+K27</f>
        <v>5510</v>
      </c>
      <c r="L19" s="13">
        <f>L20+L21+L22+L23+L24+L25+L26+L27</f>
        <v>25645.3</v>
      </c>
      <c r="M19" s="14">
        <f>M20+M21+M22+M23+M24+M26+M27</f>
        <v>15717.93</v>
      </c>
      <c r="N19" s="13">
        <f t="shared" ref="N19:O19" si="6">N20+N21+N22+N23+N24+N25+N26+N27</f>
        <v>45.21</v>
      </c>
      <c r="O19" s="13">
        <f t="shared" si="6"/>
        <v>70563.3</v>
      </c>
      <c r="P19" s="15">
        <f t="shared" si="2"/>
        <v>285.26188747731396</v>
      </c>
      <c r="Q19" s="15">
        <f t="shared" si="3"/>
        <v>61.289710005342116</v>
      </c>
    </row>
    <row r="20" spans="1:17" s="28" customFormat="1" ht="93" x14ac:dyDescent="0.3">
      <c r="A20" s="16" t="s">
        <v>58</v>
      </c>
      <c r="B20" s="16" t="s">
        <v>59</v>
      </c>
      <c r="C20" s="16" t="s">
        <v>33</v>
      </c>
      <c r="D20" s="17" t="s">
        <v>89</v>
      </c>
      <c r="E20" s="18" t="s">
        <v>52</v>
      </c>
      <c r="F20" s="18">
        <v>849</v>
      </c>
      <c r="G20" s="18" t="s">
        <v>39</v>
      </c>
      <c r="H20" s="18">
        <v>13</v>
      </c>
      <c r="I20" s="18" t="s">
        <v>66</v>
      </c>
      <c r="J20" s="18">
        <v>240</v>
      </c>
      <c r="K20" s="19">
        <v>133.30000000000001</v>
      </c>
      <c r="L20" s="19">
        <v>133.30000000000001</v>
      </c>
      <c r="M20" s="20">
        <v>39.99</v>
      </c>
      <c r="N20" s="27"/>
      <c r="O20" s="27"/>
      <c r="P20" s="19">
        <f t="shared" si="2"/>
        <v>30</v>
      </c>
      <c r="Q20" s="19">
        <f t="shared" si="3"/>
        <v>30</v>
      </c>
    </row>
    <row r="21" spans="1:17" s="22" customFormat="1" ht="93" x14ac:dyDescent="0.35">
      <c r="A21" s="16" t="s">
        <v>58</v>
      </c>
      <c r="B21" s="16" t="s">
        <v>59</v>
      </c>
      <c r="C21" s="16" t="s">
        <v>34</v>
      </c>
      <c r="D21" s="17" t="s">
        <v>90</v>
      </c>
      <c r="E21" s="18" t="s">
        <v>52</v>
      </c>
      <c r="F21" s="18">
        <v>849</v>
      </c>
      <c r="G21" s="18" t="s">
        <v>39</v>
      </c>
      <c r="H21" s="18">
        <v>13</v>
      </c>
      <c r="I21" s="18" t="s">
        <v>67</v>
      </c>
      <c r="J21" s="18" t="s">
        <v>68</v>
      </c>
      <c r="K21" s="19">
        <v>3243.3</v>
      </c>
      <c r="L21" s="19">
        <v>3643.3</v>
      </c>
      <c r="M21" s="20">
        <v>2882.67</v>
      </c>
      <c r="N21" s="21">
        <v>18.2</v>
      </c>
      <c r="O21" s="21">
        <v>85.39</v>
      </c>
      <c r="P21" s="19">
        <f t="shared" si="2"/>
        <v>88.880769586532239</v>
      </c>
      <c r="Q21" s="19">
        <f t="shared" si="3"/>
        <v>79.122498833475134</v>
      </c>
    </row>
    <row r="22" spans="1:17" s="22" customFormat="1" ht="93" x14ac:dyDescent="0.35">
      <c r="A22" s="16" t="s">
        <v>58</v>
      </c>
      <c r="B22" s="16" t="s">
        <v>59</v>
      </c>
      <c r="C22" s="16" t="s">
        <v>35</v>
      </c>
      <c r="D22" s="17" t="s">
        <v>91</v>
      </c>
      <c r="E22" s="18" t="s">
        <v>52</v>
      </c>
      <c r="F22" s="18">
        <v>849</v>
      </c>
      <c r="G22" s="18" t="s">
        <v>39</v>
      </c>
      <c r="H22" s="18">
        <v>13</v>
      </c>
      <c r="I22" s="18" t="s">
        <v>69</v>
      </c>
      <c r="J22" s="18">
        <v>240</v>
      </c>
      <c r="K22" s="19">
        <v>66.7</v>
      </c>
      <c r="L22" s="19">
        <v>66.7</v>
      </c>
      <c r="M22" s="20">
        <v>55</v>
      </c>
      <c r="N22" s="21"/>
      <c r="O22" s="21"/>
      <c r="P22" s="19">
        <f t="shared" si="2"/>
        <v>82.458770614692639</v>
      </c>
      <c r="Q22" s="19">
        <f t="shared" si="3"/>
        <v>82.458770614692639</v>
      </c>
    </row>
    <row r="23" spans="1:17" s="22" customFormat="1" ht="93" x14ac:dyDescent="0.35">
      <c r="A23" s="16" t="s">
        <v>58</v>
      </c>
      <c r="B23" s="16" t="s">
        <v>59</v>
      </c>
      <c r="C23" s="16" t="s">
        <v>36</v>
      </c>
      <c r="D23" s="17" t="s">
        <v>28</v>
      </c>
      <c r="E23" s="18" t="s">
        <v>52</v>
      </c>
      <c r="F23" s="18">
        <v>849</v>
      </c>
      <c r="G23" s="18" t="s">
        <v>39</v>
      </c>
      <c r="H23" s="18">
        <v>13</v>
      </c>
      <c r="I23" s="18" t="s">
        <v>70</v>
      </c>
      <c r="J23" s="18">
        <v>240</v>
      </c>
      <c r="K23" s="19">
        <v>2066.6999999999998</v>
      </c>
      <c r="L23" s="19">
        <v>2700</v>
      </c>
      <c r="M23" s="20">
        <v>2584.27</v>
      </c>
      <c r="N23" s="21">
        <v>27.01</v>
      </c>
      <c r="O23" s="21">
        <v>41.91</v>
      </c>
      <c r="P23" s="19">
        <f t="shared" si="2"/>
        <v>125.04330575313303</v>
      </c>
      <c r="Q23" s="19">
        <f t="shared" si="3"/>
        <v>95.7137037037037</v>
      </c>
    </row>
    <row r="24" spans="1:17" s="22" customFormat="1" ht="93" x14ac:dyDescent="0.35">
      <c r="A24" s="18" t="s">
        <v>58</v>
      </c>
      <c r="B24" s="18" t="s">
        <v>59</v>
      </c>
      <c r="C24" s="18" t="s">
        <v>71</v>
      </c>
      <c r="D24" s="17" t="s">
        <v>49</v>
      </c>
      <c r="E24" s="18" t="s">
        <v>52</v>
      </c>
      <c r="F24" s="18">
        <v>849</v>
      </c>
      <c r="G24" s="18" t="s">
        <v>41</v>
      </c>
      <c r="H24" s="18" t="s">
        <v>42</v>
      </c>
      <c r="I24" s="18" t="s">
        <v>72</v>
      </c>
      <c r="J24" s="18" t="s">
        <v>73</v>
      </c>
      <c r="K24" s="19">
        <v>0</v>
      </c>
      <c r="L24" s="19">
        <v>10156</v>
      </c>
      <c r="M24" s="19">
        <v>10156</v>
      </c>
      <c r="N24" s="19"/>
      <c r="O24" s="19"/>
      <c r="P24" s="25" t="s">
        <v>99</v>
      </c>
      <c r="Q24" s="19">
        <f t="shared" si="3"/>
        <v>100</v>
      </c>
    </row>
    <row r="25" spans="1:17" s="22" customFormat="1" ht="93" x14ac:dyDescent="0.35">
      <c r="A25" s="18" t="s">
        <v>58</v>
      </c>
      <c r="B25" s="18" t="s">
        <v>59</v>
      </c>
      <c r="C25" s="18" t="s">
        <v>97</v>
      </c>
      <c r="D25" s="24" t="s">
        <v>75</v>
      </c>
      <c r="E25" s="18" t="s">
        <v>52</v>
      </c>
      <c r="F25" s="18">
        <v>849</v>
      </c>
      <c r="G25" s="18" t="s">
        <v>41</v>
      </c>
      <c r="H25" s="18" t="s">
        <v>42</v>
      </c>
      <c r="I25" s="18" t="s">
        <v>98</v>
      </c>
      <c r="J25" s="18" t="s">
        <v>77</v>
      </c>
      <c r="K25" s="19">
        <v>0</v>
      </c>
      <c r="L25" s="19">
        <v>8946</v>
      </c>
      <c r="M25" s="20">
        <v>0</v>
      </c>
      <c r="N25" s="19"/>
      <c r="O25" s="19"/>
      <c r="P25" s="25" t="s">
        <v>99</v>
      </c>
      <c r="Q25" s="19">
        <f t="shared" ref="Q25" si="7">M25/L25*100</f>
        <v>0</v>
      </c>
    </row>
    <row r="26" spans="1:17" s="22" customFormat="1" ht="93" x14ac:dyDescent="0.35">
      <c r="A26" s="18" t="s">
        <v>58</v>
      </c>
      <c r="B26" s="18" t="s">
        <v>59</v>
      </c>
      <c r="C26" s="18" t="s">
        <v>74</v>
      </c>
      <c r="D26" s="24" t="s">
        <v>75</v>
      </c>
      <c r="E26" s="18" t="s">
        <v>52</v>
      </c>
      <c r="F26" s="18">
        <v>849</v>
      </c>
      <c r="G26" s="18" t="s">
        <v>41</v>
      </c>
      <c r="H26" s="18" t="s">
        <v>42</v>
      </c>
      <c r="I26" s="18" t="s">
        <v>76</v>
      </c>
      <c r="J26" s="18" t="s">
        <v>77</v>
      </c>
      <c r="K26" s="19">
        <v>0</v>
      </c>
      <c r="L26" s="19">
        <v>0</v>
      </c>
      <c r="M26" s="20">
        <v>0</v>
      </c>
      <c r="N26" s="19"/>
      <c r="O26" s="19">
        <v>69944</v>
      </c>
      <c r="P26" s="25" t="s">
        <v>99</v>
      </c>
      <c r="Q26" s="19">
        <v>0</v>
      </c>
    </row>
    <row r="27" spans="1:17" s="26" customFormat="1" ht="93" x14ac:dyDescent="0.35">
      <c r="A27" s="18" t="s">
        <v>58</v>
      </c>
      <c r="B27" s="18" t="s">
        <v>59</v>
      </c>
      <c r="C27" s="18" t="s">
        <v>104</v>
      </c>
      <c r="D27" s="24" t="s">
        <v>96</v>
      </c>
      <c r="E27" s="18" t="s">
        <v>52</v>
      </c>
      <c r="F27" s="18">
        <v>849</v>
      </c>
      <c r="G27" s="18" t="s">
        <v>41</v>
      </c>
      <c r="H27" s="18" t="s">
        <v>42</v>
      </c>
      <c r="I27" s="18" t="s">
        <v>105</v>
      </c>
      <c r="J27" s="18" t="s">
        <v>77</v>
      </c>
      <c r="K27" s="19">
        <v>0</v>
      </c>
      <c r="L27" s="19">
        <v>0</v>
      </c>
      <c r="M27" s="20">
        <v>0</v>
      </c>
      <c r="N27" s="19"/>
      <c r="O27" s="19">
        <v>492</v>
      </c>
      <c r="P27" s="25" t="s">
        <v>99</v>
      </c>
      <c r="Q27" s="19">
        <v>0</v>
      </c>
    </row>
    <row r="28" spans="1:17" s="28" customFormat="1" ht="90" x14ac:dyDescent="0.3">
      <c r="A28" s="10" t="s">
        <v>58</v>
      </c>
      <c r="B28" s="10" t="s">
        <v>59</v>
      </c>
      <c r="C28" s="11" t="s">
        <v>24</v>
      </c>
      <c r="D28" s="12" t="s">
        <v>78</v>
      </c>
      <c r="E28" s="11" t="s">
        <v>52</v>
      </c>
      <c r="F28" s="11">
        <v>849</v>
      </c>
      <c r="G28" s="11" t="s">
        <v>41</v>
      </c>
      <c r="H28" s="11">
        <v>12</v>
      </c>
      <c r="I28" s="11" t="s">
        <v>79</v>
      </c>
      <c r="J28" s="11" t="s">
        <v>54</v>
      </c>
      <c r="K28" s="13">
        <f>K29+K30</f>
        <v>3749.3</v>
      </c>
      <c r="L28" s="13">
        <f>L29+L30</f>
        <v>3749.3</v>
      </c>
      <c r="M28" s="14">
        <f>M29+M30</f>
        <v>3742.9900000000002</v>
      </c>
      <c r="N28" s="13">
        <f t="shared" ref="N28:O28" si="8">N29+N30</f>
        <v>0</v>
      </c>
      <c r="O28" s="13">
        <f t="shared" si="8"/>
        <v>0</v>
      </c>
      <c r="P28" s="15">
        <f t="shared" si="2"/>
        <v>99.831701917691305</v>
      </c>
      <c r="Q28" s="15">
        <f t="shared" si="3"/>
        <v>99.831701917691305</v>
      </c>
    </row>
    <row r="29" spans="1:17" s="28" customFormat="1" ht="93" x14ac:dyDescent="0.3">
      <c r="A29" s="16" t="s">
        <v>58</v>
      </c>
      <c r="B29" s="16" t="s">
        <v>59</v>
      </c>
      <c r="C29" s="16" t="s">
        <v>37</v>
      </c>
      <c r="D29" s="17" t="s">
        <v>92</v>
      </c>
      <c r="E29" s="16" t="s">
        <v>52</v>
      </c>
      <c r="F29" s="16">
        <v>849</v>
      </c>
      <c r="G29" s="16" t="s">
        <v>41</v>
      </c>
      <c r="H29" s="16">
        <v>12</v>
      </c>
      <c r="I29" s="16" t="s">
        <v>80</v>
      </c>
      <c r="J29" s="16">
        <v>610</v>
      </c>
      <c r="K29" s="30">
        <v>2849.3</v>
      </c>
      <c r="L29" s="30">
        <v>3515.69</v>
      </c>
      <c r="M29" s="29">
        <v>3509.38</v>
      </c>
      <c r="N29" s="30"/>
      <c r="O29" s="30"/>
      <c r="P29" s="19">
        <f t="shared" si="2"/>
        <v>123.16639174534096</v>
      </c>
      <c r="Q29" s="19">
        <f t="shared" si="3"/>
        <v>99.820518873962143</v>
      </c>
    </row>
    <row r="30" spans="1:17" ht="93" x14ac:dyDescent="0.35">
      <c r="A30" s="16" t="s">
        <v>58</v>
      </c>
      <c r="B30" s="16" t="s">
        <v>59</v>
      </c>
      <c r="C30" s="16" t="s">
        <v>37</v>
      </c>
      <c r="D30" s="3" t="s">
        <v>93</v>
      </c>
      <c r="E30" s="16" t="s">
        <v>52</v>
      </c>
      <c r="F30" s="16">
        <v>849</v>
      </c>
      <c r="G30" s="16" t="s">
        <v>41</v>
      </c>
      <c r="H30" s="16">
        <v>12</v>
      </c>
      <c r="I30" s="16" t="s">
        <v>80</v>
      </c>
      <c r="J30" s="16">
        <v>610</v>
      </c>
      <c r="K30" s="30">
        <v>900</v>
      </c>
      <c r="L30" s="30">
        <v>233.61</v>
      </c>
      <c r="M30" s="29">
        <v>233.61</v>
      </c>
      <c r="N30" s="30"/>
      <c r="O30" s="30"/>
      <c r="P30" s="19">
        <f t="shared" si="2"/>
        <v>25.956666666666667</v>
      </c>
      <c r="Q30" s="19">
        <f t="shared" si="3"/>
        <v>100</v>
      </c>
    </row>
    <row r="31" spans="1:17" s="9" customFormat="1" ht="90" x14ac:dyDescent="0.3">
      <c r="A31" s="10" t="s">
        <v>58</v>
      </c>
      <c r="B31" s="10" t="s">
        <v>59</v>
      </c>
      <c r="C31" s="11" t="s">
        <v>25</v>
      </c>
      <c r="D31" s="12" t="s">
        <v>29</v>
      </c>
      <c r="E31" s="11" t="s">
        <v>52</v>
      </c>
      <c r="F31" s="11">
        <v>849</v>
      </c>
      <c r="G31" s="11" t="s">
        <v>39</v>
      </c>
      <c r="H31" s="11">
        <v>13</v>
      </c>
      <c r="I31" s="11" t="s">
        <v>81</v>
      </c>
      <c r="J31" s="11" t="s">
        <v>54</v>
      </c>
      <c r="K31" s="13">
        <f>K32+K33</f>
        <v>40044.199999999997</v>
      </c>
      <c r="L31" s="13">
        <f>L32+L33</f>
        <v>53573.7</v>
      </c>
      <c r="M31" s="14">
        <f>M32+M33</f>
        <v>52889</v>
      </c>
      <c r="N31" s="13">
        <f t="shared" ref="N31:O31" si="9">N32+N33</f>
        <v>177.49</v>
      </c>
      <c r="O31" s="13">
        <f t="shared" si="9"/>
        <v>156.05000000000001</v>
      </c>
      <c r="P31" s="15">
        <f t="shared" si="2"/>
        <v>132.07655540627607</v>
      </c>
      <c r="Q31" s="15">
        <f t="shared" si="3"/>
        <v>98.72194752275837</v>
      </c>
    </row>
    <row r="32" spans="1:17" ht="67.5" customHeight="1" x14ac:dyDescent="0.35">
      <c r="A32" s="16" t="s">
        <v>58</v>
      </c>
      <c r="B32" s="16" t="s">
        <v>59</v>
      </c>
      <c r="C32" s="16" t="s">
        <v>38</v>
      </c>
      <c r="D32" s="3" t="s">
        <v>94</v>
      </c>
      <c r="E32" s="16" t="s">
        <v>52</v>
      </c>
      <c r="F32" s="16">
        <v>849</v>
      </c>
      <c r="G32" s="16" t="s">
        <v>39</v>
      </c>
      <c r="H32" s="16">
        <v>13</v>
      </c>
      <c r="I32" s="16" t="s">
        <v>82</v>
      </c>
      <c r="J32" s="31" t="s">
        <v>83</v>
      </c>
      <c r="K32" s="30">
        <v>40025.199999999997</v>
      </c>
      <c r="L32" s="30">
        <v>53554.7</v>
      </c>
      <c r="M32" s="29">
        <v>52870</v>
      </c>
      <c r="N32" s="30">
        <v>177.49</v>
      </c>
      <c r="O32" s="30">
        <v>156.05000000000001</v>
      </c>
      <c r="P32" s="19">
        <f t="shared" si="2"/>
        <v>132.09178217722834</v>
      </c>
      <c r="Q32" s="19">
        <f t="shared" si="3"/>
        <v>98.721494098557187</v>
      </c>
    </row>
    <row r="33" spans="1:17" ht="69.75" customHeight="1" x14ac:dyDescent="0.35">
      <c r="A33" s="16" t="s">
        <v>58</v>
      </c>
      <c r="B33" s="16" t="s">
        <v>59</v>
      </c>
      <c r="C33" s="16" t="s">
        <v>38</v>
      </c>
      <c r="D33" s="2" t="s">
        <v>95</v>
      </c>
      <c r="E33" s="16" t="s">
        <v>52</v>
      </c>
      <c r="F33" s="16">
        <v>849</v>
      </c>
      <c r="G33" s="16" t="s">
        <v>39</v>
      </c>
      <c r="H33" s="16">
        <v>13</v>
      </c>
      <c r="I33" s="16" t="s">
        <v>82</v>
      </c>
      <c r="J33" s="31" t="s">
        <v>83</v>
      </c>
      <c r="K33" s="30">
        <v>19</v>
      </c>
      <c r="L33" s="30">
        <v>19</v>
      </c>
      <c r="M33" s="29">
        <v>19</v>
      </c>
      <c r="N33" s="30"/>
      <c r="O33" s="30"/>
      <c r="P33" s="19">
        <f t="shared" si="2"/>
        <v>100</v>
      </c>
      <c r="Q33" s="19">
        <f t="shared" si="3"/>
        <v>100</v>
      </c>
    </row>
    <row r="34" spans="1:17" x14ac:dyDescent="0.35">
      <c r="C34" s="32"/>
      <c r="D34" s="33"/>
    </row>
    <row r="35" spans="1:17" x14ac:dyDescent="0.35">
      <c r="C35" s="32"/>
      <c r="D35" s="33"/>
    </row>
    <row r="36" spans="1:17" ht="76.5" customHeight="1" x14ac:dyDescent="0.35">
      <c r="C36" s="32"/>
      <c r="D36" s="36" t="s">
        <v>47</v>
      </c>
      <c r="H36" s="1" t="s">
        <v>48</v>
      </c>
    </row>
    <row r="37" spans="1:17" ht="74.25" customHeight="1" x14ac:dyDescent="0.35">
      <c r="C37" s="32"/>
      <c r="D37" s="33"/>
      <c r="H37" s="1"/>
    </row>
    <row r="38" spans="1:17" x14ac:dyDescent="0.35">
      <c r="D38" s="1" t="s">
        <v>102</v>
      </c>
      <c r="H38" s="1"/>
    </row>
    <row r="39" spans="1:17" x14ac:dyDescent="0.35">
      <c r="D39" s="1" t="s">
        <v>20</v>
      </c>
      <c r="H39" s="1" t="s">
        <v>103</v>
      </c>
    </row>
  </sheetData>
  <mergeCells count="18">
    <mergeCell ref="I5:I6"/>
    <mergeCell ref="J5:J6"/>
    <mergeCell ref="A1:Q3"/>
    <mergeCell ref="K5:K6"/>
    <mergeCell ref="A4:C5"/>
    <mergeCell ref="D4:D6"/>
    <mergeCell ref="E4:E6"/>
    <mergeCell ref="F4:J4"/>
    <mergeCell ref="Q5:Q6"/>
    <mergeCell ref="L5:L6"/>
    <mergeCell ref="M5:N5"/>
    <mergeCell ref="O5:O6"/>
    <mergeCell ref="P5:P6"/>
    <mergeCell ref="K4:O4"/>
    <mergeCell ref="P4:Q4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4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2021-03-26T07:17:22Z</dcterms:modified>
</cp:coreProperties>
</file>