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Форма 3" sheetId="1" r:id="rId1"/>
  </sheets>
  <calcPr calcId="145621"/>
</workbook>
</file>

<file path=xl/calcChain.xml><?xml version="1.0" encoding="utf-8"?>
<calcChain xmlns="http://schemas.openxmlformats.org/spreadsheetml/2006/main">
  <c r="R51" i="1" l="1"/>
  <c r="L51" i="1"/>
  <c r="R15" i="1"/>
  <c r="M15" i="1" l="1"/>
  <c r="L15" i="1"/>
  <c r="K118" i="1" l="1"/>
  <c r="K120" i="1"/>
  <c r="J118" i="1"/>
  <c r="J120" i="1"/>
  <c r="K122" i="1"/>
  <c r="J122" i="1"/>
  <c r="K110" i="1"/>
  <c r="K108" i="1" s="1"/>
  <c r="J108" i="1"/>
  <c r="J110" i="1"/>
  <c r="K112" i="1"/>
  <c r="J112" i="1"/>
  <c r="K81" i="1"/>
  <c r="K83" i="1"/>
  <c r="J81" i="1"/>
  <c r="J83" i="1"/>
  <c r="K85" i="1"/>
  <c r="J85" i="1"/>
  <c r="K39" i="1"/>
  <c r="J39" i="1"/>
  <c r="K41" i="1"/>
  <c r="J41" i="1"/>
  <c r="K43" i="1"/>
  <c r="J43" i="1"/>
  <c r="R29" i="1" l="1"/>
  <c r="R10" i="1" l="1"/>
  <c r="M124" i="1" l="1"/>
  <c r="M125" i="1"/>
  <c r="M108" i="1"/>
  <c r="M107" i="1"/>
  <c r="M93" i="1"/>
  <c r="M92" i="1"/>
  <c r="M86" i="1"/>
  <c r="M77" i="1"/>
  <c r="M70" i="1"/>
  <c r="L120" i="1"/>
  <c r="M120" i="1" s="1"/>
  <c r="L122" i="1"/>
  <c r="M122" i="1" s="1"/>
  <c r="L123" i="1"/>
  <c r="M123" i="1" s="1"/>
  <c r="L124" i="1"/>
  <c r="L125" i="1"/>
  <c r="L126" i="1"/>
  <c r="L118" i="1"/>
  <c r="M118" i="1" s="1"/>
  <c r="L108" i="1"/>
  <c r="L110" i="1"/>
  <c r="M110" i="1" s="1"/>
  <c r="L112" i="1"/>
  <c r="M112" i="1" s="1"/>
  <c r="L94" i="1"/>
  <c r="M94" i="1" s="1"/>
  <c r="L96" i="1"/>
  <c r="L98" i="1"/>
  <c r="L102" i="1"/>
  <c r="M102" i="1" s="1"/>
  <c r="L81" i="1"/>
  <c r="M81" i="1" s="1"/>
  <c r="L83" i="1"/>
  <c r="M83" i="1" s="1"/>
  <c r="L85" i="1"/>
  <c r="M85" i="1" s="1"/>
  <c r="L86" i="1"/>
  <c r="L87" i="1"/>
  <c r="M87" i="1" s="1"/>
  <c r="L53" i="1"/>
  <c r="M53" i="1" s="1"/>
  <c r="L55" i="1"/>
  <c r="L57" i="1"/>
  <c r="L41" i="1"/>
  <c r="M41" i="1" s="1"/>
  <c r="L43" i="1"/>
  <c r="M43" i="1" s="1"/>
  <c r="L45" i="1"/>
  <c r="L46" i="1"/>
  <c r="M46" i="1" s="1"/>
  <c r="L47" i="1"/>
  <c r="L39" i="1"/>
  <c r="M39" i="1" s="1"/>
  <c r="L107" i="1"/>
  <c r="L106" i="1"/>
  <c r="M106" i="1" s="1"/>
  <c r="L105" i="1"/>
  <c r="M105" i="1" s="1"/>
  <c r="L93" i="1"/>
  <c r="L92" i="1"/>
  <c r="L80" i="1"/>
  <c r="M80" i="1" s="1"/>
  <c r="L78" i="1"/>
  <c r="M78" i="1" s="1"/>
  <c r="L77" i="1"/>
  <c r="L72" i="1"/>
  <c r="M72" i="1" s="1"/>
  <c r="L73" i="1"/>
  <c r="L74" i="1"/>
  <c r="L75" i="1"/>
  <c r="L69" i="1"/>
  <c r="L70" i="1"/>
  <c r="L71" i="1"/>
  <c r="M71" i="1" s="1"/>
  <c r="L66" i="1"/>
  <c r="M66" i="1" s="1"/>
  <c r="L67" i="1"/>
  <c r="M67" i="1" s="1"/>
  <c r="L68" i="1"/>
  <c r="M68" i="1" s="1"/>
  <c r="L65" i="1"/>
  <c r="M65" i="1" s="1"/>
  <c r="L52" i="1"/>
  <c r="L50" i="1"/>
  <c r="M50" i="1" s="1"/>
  <c r="L36" i="1"/>
  <c r="M36" i="1" s="1"/>
  <c r="L37" i="1"/>
  <c r="L38" i="1"/>
  <c r="L35" i="1"/>
  <c r="L28" i="1"/>
  <c r="L29" i="1"/>
  <c r="M29" i="1" s="1"/>
  <c r="L30" i="1"/>
  <c r="M30" i="1" s="1"/>
  <c r="L31" i="1"/>
  <c r="M31" i="1" s="1"/>
  <c r="L32" i="1"/>
  <c r="M32" i="1" s="1"/>
  <c r="L33" i="1"/>
  <c r="M33" i="1" s="1"/>
  <c r="L27" i="1"/>
  <c r="L25" i="1"/>
  <c r="L22" i="1"/>
  <c r="M22" i="1" s="1"/>
  <c r="L23" i="1"/>
  <c r="L21" i="1"/>
  <c r="L18" i="1"/>
  <c r="M18" i="1" s="1"/>
  <c r="L19" i="1"/>
  <c r="L17" i="1"/>
  <c r="L13" i="1"/>
  <c r="M13" i="1" s="1"/>
  <c r="L14" i="1"/>
  <c r="L11" i="1"/>
  <c r="M11" i="1" s="1"/>
  <c r="L12" i="1"/>
  <c r="M12" i="1" s="1"/>
  <c r="L10" i="1"/>
  <c r="M10" i="1" s="1"/>
  <c r="R19" i="1" l="1"/>
  <c r="R80" i="1" l="1"/>
  <c r="R106" i="1"/>
  <c r="R107" i="1"/>
  <c r="R105" i="1"/>
  <c r="R93" i="1"/>
  <c r="R92" i="1"/>
  <c r="R78" i="1"/>
  <c r="R77" i="1"/>
  <c r="R75" i="1"/>
  <c r="R74" i="1"/>
  <c r="R73" i="1"/>
  <c r="R67" i="1"/>
  <c r="R68" i="1"/>
  <c r="R69" i="1"/>
  <c r="R70" i="1"/>
  <c r="R71" i="1"/>
  <c r="R72" i="1"/>
  <c r="R66" i="1"/>
  <c r="R52" i="1"/>
  <c r="R50" i="1"/>
  <c r="R36" i="1"/>
  <c r="R37" i="1"/>
  <c r="R38" i="1"/>
  <c r="R35" i="1"/>
  <c r="R32" i="1"/>
  <c r="R33" i="1"/>
  <c r="R31" i="1"/>
  <c r="R28" i="1"/>
  <c r="R30" i="1"/>
  <c r="R27" i="1"/>
  <c r="R25" i="1"/>
  <c r="R22" i="1"/>
  <c r="R23" i="1"/>
  <c r="R21" i="1"/>
  <c r="R18" i="1"/>
  <c r="R17" i="1"/>
  <c r="R13" i="1"/>
  <c r="R14" i="1"/>
  <c r="R12" i="1"/>
  <c r="R11" i="1"/>
  <c r="H126" i="1" l="1"/>
  <c r="M126" i="1" s="1"/>
</calcChain>
</file>

<file path=xl/sharedStrings.xml><?xml version="1.0" encoding="utf-8"?>
<sst xmlns="http://schemas.openxmlformats.org/spreadsheetml/2006/main" count="407" uniqueCount="235">
  <si>
    <t>Код аналитической программной классификации</t>
  </si>
  <si>
    <t>Наименование подпрограммы, основного мероприятия, мероприятия</t>
  </si>
  <si>
    <t>Ответственный исполнитель подпрограммы, основного мероприятия, мероприятия</t>
  </si>
  <si>
    <t>Срок выполнения</t>
  </si>
  <si>
    <t>Расходы, тыс. рублей</t>
  </si>
  <si>
    <t>Отношение фактических расходов к оценке расходов, %</t>
  </si>
  <si>
    <t>Достижение ожидаемого непосредственного результата</t>
  </si>
  <si>
    <t>Выполнено/не выполнено мероприятие</t>
  </si>
  <si>
    <t>Причины невыполнения мероприятия, недостижения ожидаемого непосредственного результата</t>
  </si>
  <si>
    <t>МП</t>
  </si>
  <si>
    <t>Пп</t>
  </si>
  <si>
    <t>ОМ М</t>
  </si>
  <si>
    <t>плановый</t>
  </si>
  <si>
    <t>фактический</t>
  </si>
  <si>
    <t>Оценка расходов согласно муниципальной программе на отчетную дату</t>
  </si>
  <si>
    <t>Фактические расходы на отчетную дату</t>
  </si>
  <si>
    <t>наименование показателя ожидаемого непосредственного результата</t>
  </si>
  <si>
    <t>ед. изм.</t>
  </si>
  <si>
    <t>факт</t>
  </si>
  <si>
    <t>план</t>
  </si>
  <si>
    <t xml:space="preserve">% достижения </t>
  </si>
  <si>
    <t>Форма 3. Отчет о выполнении программных мероприятий муниципальной программы</t>
  </si>
  <si>
    <t>Подпрограмма 1: Благоустройство</t>
  </si>
  <si>
    <t>Основное мероприятие 1: Содержание и текущий ремонт территории городского округа и объектов благоустройства</t>
  </si>
  <si>
    <t>Содержание и текущий ремонт городских парков и скверов</t>
  </si>
  <si>
    <t>Содержание и текущий ремонт городских памятников и иных объектов культурного наследия</t>
  </si>
  <si>
    <t>Содержание и текущий ремонт прочих территорий городского округа, закрепленных за исполнителем, в том числе: пешеходных мостов; фонтанов; территорий, прилегающих к родникам; логов; пустошей</t>
  </si>
  <si>
    <t>Кошение травы и уборка скошенной травы</t>
  </si>
  <si>
    <t>Выделение участков под благоустройство за счет средств инвесторов</t>
  </si>
  <si>
    <t>Основное мероприятие 2: Выявление и содержание объектов благоустройства, имеющих признаки бесхозяйных</t>
  </si>
  <si>
    <t>Мониторинг и выявление объектов благоустройства, имеющих признаки бесхозяйных</t>
  </si>
  <si>
    <t>Выполнение работ по обеспечению функционирования объектов благоустройства, имеющих признаки бесхозяйных, до момента признания их муниципальной собственностью</t>
  </si>
  <si>
    <t>Распределение и закрепление всей территории города за ответственными за содержание дорог и тротуаров, контроль за содержанием данных территорий, в т.ч. создание специальной карты</t>
  </si>
  <si>
    <t>Основное мероприятие 3: Организация содержания мест захоронения</t>
  </si>
  <si>
    <t>Привлечение денежных средств путем предоставления участка земли для создания семейного захоронения на платной основе</t>
  </si>
  <si>
    <t>Содержание и благоустройство мест погребения (кладбищ)</t>
  </si>
  <si>
    <t>Основное мероприятие 4: Выявление нарушений законодательства в сфере благоустройства</t>
  </si>
  <si>
    <t>Проведение административных комиссий</t>
  </si>
  <si>
    <t>Основное мероприятие 5: Санитарная очистка территории городского округа</t>
  </si>
  <si>
    <t>Привлечение граждан к уборке городской территории</t>
  </si>
  <si>
    <t>Проведение весеннего и осеннего месячников по санитарной очистке территории города</t>
  </si>
  <si>
    <t>Ликвидация 
несанкционированных свалок</t>
  </si>
  <si>
    <t>Уборка случайного мусора</t>
  </si>
  <si>
    <t>Сбор и вывоза мусора с территорий городских лесов</t>
  </si>
  <si>
    <t>Ликвидация сухостойных 
и аварийных деревьев</t>
  </si>
  <si>
    <t>Отлов и содержание агрессивных безнадзорных животных</t>
  </si>
  <si>
    <t>Основное мероприятие 6: Развитие и модернизация наружного освещения</t>
  </si>
  <si>
    <t>Строительство сетей наружного освещения</t>
  </si>
  <si>
    <t>Восстановление нерабочих установок наружного освещения</t>
  </si>
  <si>
    <t>Замена существующих неизолированных проводов воздушных линий наружного освещения на самонесущий изолированный провод (СИП)</t>
  </si>
  <si>
    <t>Подпрограмма 2: Организация транспортного обслуживания населения</t>
  </si>
  <si>
    <t xml:space="preserve">Организация проведения конкурсов с последующим заключением муниципальных контрактов (в соответствии с законодательством Российской Федерации о контрактной системе) на выполнение работ, связанных с осуществлением регулярных перевозок по регулируемым тарифам на муниципальных маршрутах       </t>
  </si>
  <si>
    <t>Организация маршрутов регулярных перевозок по регулируемым тарифам на которых осуществляется перевозка лиц, имеющих право на получение мер социальной поддержки</t>
  </si>
  <si>
    <t>Подпрограмма 3: Развитие дорожного хозяйства</t>
  </si>
  <si>
    <t>Основное мероприятие 1: Содержание и ремонт автомобильных дорог общего пользования местного значения</t>
  </si>
  <si>
    <t>Выполнение комплекса работ по зимнему и летнему содержанию дорог</t>
  </si>
  <si>
    <t>Нанесение дорожной разметки</t>
  </si>
  <si>
    <t>Содержание и ремонт  пешеходных ограждений</t>
  </si>
  <si>
    <t>Содержание зеленых насаждений вдоль дорог, включая уход за газонами и деревьями, посадку цветов</t>
  </si>
  <si>
    <t>Проведение паспортизации автомобильных дорог и актуализация существующих паспортов</t>
  </si>
  <si>
    <t>Установка навесов на остановках общественного транспорта</t>
  </si>
  <si>
    <t>Содержание и ремонт сетей ливневой канализации</t>
  </si>
  <si>
    <t>Содержание и ремонт светофорных объектов и дорожных знаков</t>
  </si>
  <si>
    <t xml:space="preserve">Внесение изменений в постановление Администрации города Ижевска от 13.07.2010 г. № 700/1 «Об утверждении перечня автомобильных дорог общего пользования местного значения муниципального образования "Город Ижевск"» 
(в рамках данного мероприятия проводится выявление дорог общего пользования местного значения муниципального образования «Город Ижевск», которые не включены в перечень, с последующим включением)
</t>
  </si>
  <si>
    <t>Содержание и ремонт подземных пешеходных переходов  за счет средств инвестора</t>
  </si>
  <si>
    <t>Установка остановочных комплексов за счет средств инвесторова</t>
  </si>
  <si>
    <t>Администрации районов</t>
  </si>
  <si>
    <t>Администрации районов, 
МКУ г. Ижевска "СБиДХ", УБиООС</t>
  </si>
  <si>
    <t>УБиООС</t>
  </si>
  <si>
    <t>Сохранение и восстановление военно-мемориальных объектов</t>
  </si>
  <si>
    <t>МКУ г. Ижевска "СБиДХ"</t>
  </si>
  <si>
    <t>МКУ г. Ижевска "СБиДХ", УБиООС</t>
  </si>
  <si>
    <t>Администрации районов, УБиООС</t>
  </si>
  <si>
    <t>УБиООС, МКУ г. Ижевска "СБиДХ"</t>
  </si>
  <si>
    <t>Основное мероприятие 2: Реконструкция, капитальный ремонт и ремонт автомобильных дорог общего пользования местного значения</t>
  </si>
  <si>
    <t>Реконструкция, капитальный ремонт и ремонт автомобильных дорог общего пользования местного значения, включая проект "Безопасные и качественные дороги"</t>
  </si>
  <si>
    <t>Формирование проектно-сметной документации на строительство и ремонт в сфере использования автомобильных дорог, осуществления дорожной деятельности и обеспечения безопасности дорожного движения на автомобильных дорогах</t>
  </si>
  <si>
    <t>Основное мероприятие 3: Обеспечение пешеходной доступности и безопасности пешеходов на территории города</t>
  </si>
  <si>
    <t>Ремонт и устройство пешеходных тротуаров, включая проект "Безопасные и качественные дороги"</t>
  </si>
  <si>
    <t>Подпрограмма 4: Энергосбережение и повышение энергетической эффективности</t>
  </si>
  <si>
    <t>Реализация инвестиционного проекта "Модернизация электрооборудования городского электротранспорта МУП "ИжГорЭлектроТранс" г. Ижевска"</t>
  </si>
  <si>
    <t>Перевод существующих светильников
 на современные энергоэффективные светильники</t>
  </si>
  <si>
    <t xml:space="preserve">УБиООС
</t>
  </si>
  <si>
    <t>Подпрограмма 5: Создание условий для реализации муниципальной программы</t>
  </si>
  <si>
    <t>Выполнение функции муниципального заказчика</t>
  </si>
  <si>
    <t>Выполнение функций главного распорядителя бюджетных средств</t>
  </si>
  <si>
    <t>Осуществление полномочий Администрациями районов г. Ижевска</t>
  </si>
  <si>
    <t xml:space="preserve"> МКУ г. Ижевска "СБиДХ"</t>
  </si>
  <si>
    <t>Замена аварийных опор наружного освещения, 
в т.ч. ремонт</t>
  </si>
  <si>
    <t>01</t>
  </si>
  <si>
    <t>01 00000</t>
  </si>
  <si>
    <t>01 62440</t>
  </si>
  <si>
    <t>01 62340, 01 64229</t>
  </si>
  <si>
    <t>01 62450</t>
  </si>
  <si>
    <t>02 00000</t>
  </si>
  <si>
    <t>02 62460</t>
  </si>
  <si>
    <t>03 00000</t>
  </si>
  <si>
    <t>03 62320, 03 62322</t>
  </si>
  <si>
    <t>03L2994</t>
  </si>
  <si>
    <t>04 00000</t>
  </si>
  <si>
    <t>05 00000</t>
  </si>
  <si>
    <t>05 62360</t>
  </si>
  <si>
    <t>05 62380, 05 69990</t>
  </si>
  <si>
    <t>05 62400</t>
  </si>
  <si>
    <t>05 62410</t>
  </si>
  <si>
    <t>05 05400</t>
  </si>
  <si>
    <t>06 00000</t>
  </si>
  <si>
    <t>06 62300</t>
  </si>
  <si>
    <t>01 62560</t>
  </si>
  <si>
    <t>03</t>
  </si>
  <si>
    <t>01 62510, 01 62519, 01S1380</t>
  </si>
  <si>
    <t xml:space="preserve">01 62520        </t>
  </si>
  <si>
    <t xml:space="preserve">01 62580        </t>
  </si>
  <si>
    <t xml:space="preserve">01 62530        </t>
  </si>
  <si>
    <t>01 62600</t>
  </si>
  <si>
    <t xml:space="preserve">01 62540        </t>
  </si>
  <si>
    <t xml:space="preserve">01 62550        </t>
  </si>
  <si>
    <t>02 S4650; 02 L3900; R1 53930</t>
  </si>
  <si>
    <t>02 62610</t>
  </si>
  <si>
    <t>03 62620</t>
  </si>
  <si>
    <t>01 60160, 01 69000</t>
  </si>
  <si>
    <t>01 60030</t>
  </si>
  <si>
    <t>01 60030, 01 60350</t>
  </si>
  <si>
    <t>Итого по подпрограмме 1</t>
  </si>
  <si>
    <t>Всего</t>
  </si>
  <si>
    <t>бюджет муниципального образования "Город Ижевск"</t>
  </si>
  <si>
    <t>в том числе:</t>
  </si>
  <si>
    <t>- собственные средства бюджета муниципального образования "Город Ижевск"</t>
  </si>
  <si>
    <t>- субсидии из бюджета Российской Федерации</t>
  </si>
  <si>
    <t>- субсидии из бюджета Удмуртской Республики</t>
  </si>
  <si>
    <t>- субвенции из бюджета Удмуртской Республики</t>
  </si>
  <si>
    <t>иные источники</t>
  </si>
  <si>
    <t>Итого по подпрограмме 2</t>
  </si>
  <si>
    <t>Итого по подпрограмме 3</t>
  </si>
  <si>
    <t>Итого по подпрограмме 4</t>
  </si>
  <si>
    <t>Итого по подпрограмме 5</t>
  </si>
  <si>
    <t xml:space="preserve">Итого по программе </t>
  </si>
  <si>
    <t>Общее количество благоустроенных парков и скверов, 
находящихся на содержании (нарастающим итогом)</t>
  </si>
  <si>
    <t>Доля памятников, находящихся в удовлетворительном состоянии, от общего количества городских памятников (нарастающим итогом)</t>
  </si>
  <si>
    <t>Общая площадь прочих благоустроенных  
территорий городского округа (нарастающим итогом)</t>
  </si>
  <si>
    <t>Площадь общественных территорий, на которых производился покос травы (за отчетный год)</t>
  </si>
  <si>
    <t>Количество выделенных участков (за отчетный год)</t>
  </si>
  <si>
    <t>ед.</t>
  </si>
  <si>
    <t>%</t>
  </si>
  <si>
    <t>тыс. кв. м</t>
  </si>
  <si>
    <t>шт.</t>
  </si>
  <si>
    <t xml:space="preserve">Общее количество выявленных объектов, 
имеющих признаки бесхозяйных (нарастающим итогом) </t>
  </si>
  <si>
    <t>Доля бесхозяйных объектов благоустройства, функционирование которых обеспечивается, от общего количества выявленных бесхозяйных объектов благоустройства (нарастающим итогом)</t>
  </si>
  <si>
    <t>Доля распределенной и закрепленной территории города от общей территории города (нарастающим итогом)</t>
  </si>
  <si>
    <t>кол. объектов</t>
  </si>
  <si>
    <t>Сумма привлеченных денежных средств (за отчетный год)</t>
  </si>
  <si>
    <t>Количество вывезенного с городских кладбищ мусора (за отчетный год)</t>
  </si>
  <si>
    <t xml:space="preserve">Восстановление объекта культурного наследия </t>
  </si>
  <si>
    <t>тыс. руб.</t>
  </si>
  <si>
    <t>тонн</t>
  </si>
  <si>
    <t>Количество проведенных комиссий (за отчетный год)</t>
  </si>
  <si>
    <t>Количество привлеченных граждан (за отчетный год)</t>
  </si>
  <si>
    <t>Площадь очищенных территорий (за отчетный год)</t>
  </si>
  <si>
    <t>Объем ТБО, вывезенного при ликвидации несанкционированных свалок (за отчетный год)</t>
  </si>
  <si>
    <t>куб. м</t>
  </si>
  <si>
    <t>Количество вывезенного 
из городских лесов мусора (за отчетный год)</t>
  </si>
  <si>
    <t>Количество вырубленных деревьев (за отчетный год)</t>
  </si>
  <si>
    <t>Количество отловленных безнадзорных животных 
(за отчетный год)</t>
  </si>
  <si>
    <t>голов</t>
  </si>
  <si>
    <t>Общее количество светоточек (нарастающим итогом)</t>
  </si>
  <si>
    <t>Количество технически исправных светоточек 
(нарастающим итогом)</t>
  </si>
  <si>
    <t>Доля самонесущего изолированного провода в воздушных линиях наружного освещения (нарастающим итогом)</t>
  </si>
  <si>
    <t>Доля замененных аварийных опор от общего количества выявленных аварийных опор (нарастающим итогом)</t>
  </si>
  <si>
    <t>Количество ежегодно заключаемых контрактов (за отчетный год)</t>
  </si>
  <si>
    <t>Количество муниципальных маршрутов регулярных перевозок по регулируемым тарифам на которых осуществляется перевозка лиц, имеющих право на получение мер социальной поддержки (за отчетный год)</t>
  </si>
  <si>
    <t>Уровень содержания автомобильных дорог  (за отчетный год)</t>
  </si>
  <si>
    <t>оценка</t>
  </si>
  <si>
    <t>Протяженность нанесенной дорожной разметки  (за отчетный год)</t>
  </si>
  <si>
    <t xml:space="preserve">тыс.пог. м </t>
  </si>
  <si>
    <t>Количество ежегодно окрашенных и отремонтированных  ограждений  (за отчетный год)</t>
  </si>
  <si>
    <t>Площадь выкошенных газонов (за отчетный год)</t>
  </si>
  <si>
    <t>Доля автомобильных дорог, имеющих актуальные технические паспорта, от общего  количества дорог  (за отчетный год)</t>
  </si>
  <si>
    <t>Количество ежегодно устанавливаемых навесов (за отчетный год)</t>
  </si>
  <si>
    <t>Протяженность автомобильных дорог, обеспеченных системой водоотведения дождевых, талых и поливомоечных вод (нарастающим итогом)</t>
  </si>
  <si>
    <t>км</t>
  </si>
  <si>
    <t>Количество светофоров, находящихся на обслуживании 
(нарастающим итогом)</t>
  </si>
  <si>
    <t>Уменьшение доли дорог общего пользования местного значения МО "Город Ижевск", которые не включены в соответствующий перечень (убывающим итогом)</t>
  </si>
  <si>
    <t>Доля подземных пешехоных переходов содержащихся за счет инвестора от общего количества подземных переходов</t>
  </si>
  <si>
    <t>Количество новых остановочных комплексов 
(нарастающим итогом)</t>
  </si>
  <si>
    <t>средний</t>
  </si>
  <si>
    <t>Протяженность отремонтированных автомобильных дорог общего пользования местного значения (за отчетный год)</t>
  </si>
  <si>
    <t>Исполнение МБУ "АПБ" муниципального задания (за отчетный год)</t>
  </si>
  <si>
    <t>Площадь, на которой выполнены устройство и ремонт пешеходных тротуаров (за отчетный год)</t>
  </si>
  <si>
    <t>кв. м</t>
  </si>
  <si>
    <t>Экономия потребления электроэнергии (по отношению к предыдущему году)</t>
  </si>
  <si>
    <t xml:space="preserve">тыс. кВт.ч </t>
  </si>
  <si>
    <t>Доля современных энергоэффективных светильников от общего количества существующих светильников (нарастающим итогом)</t>
  </si>
  <si>
    <t>Доля освоенных средств, в общем объеме  привлеченных средств из вышестоящих бюджетов (за отчетный год)</t>
  </si>
  <si>
    <t>Процент освоения полученных из бюджета УР средств федерального бюджета, поступивших в бюджет УР в установленном порядке для последующего предоставления местному бюджету (за отчетный год)</t>
  </si>
  <si>
    <t>Выполнено</t>
  </si>
  <si>
    <t>Не выполнено</t>
  </si>
  <si>
    <t>Начальник Управления благоустройства и охраны окружающей среды Администрации г. Ижевска</t>
  </si>
  <si>
    <t>М.Н. Поносов</t>
  </si>
  <si>
    <t>касса</t>
  </si>
  <si>
    <t>кз2019</t>
  </si>
  <si>
    <t>кз2020</t>
  </si>
  <si>
    <t>В связи с благоприятными погодными условиями для роста растительности, проводился 3-кратный покос травы.</t>
  </si>
  <si>
    <t>Увеличение количества предоставленных земельных участков для создания семейных захоронений.</t>
  </si>
  <si>
    <t>В связи с неблагоприятной эпидемиологической обстановкой</t>
  </si>
  <si>
    <t>Выявлено большее количество несанкционированных свалок.</t>
  </si>
  <si>
    <t>В связи с изменениями федерального закона от 27.12.2018г № 498-ФЗ увеличились затраты на отлов животных.</t>
  </si>
  <si>
    <t>Выполнена замена 18 аварийных опор.</t>
  </si>
  <si>
    <t>Выполнена замена 4,611 км провода.</t>
  </si>
  <si>
    <t>Устройство новых светоточек за счёт доходов от прочей деятельности МКП г. Ижевска "Горсвет", в рамках реестра наказов избирателей депутатам Городской думы г. Ижевска и др.</t>
  </si>
  <si>
    <t>Заключены контракты и подписаны дополнительные соглашения на выполнение работ по осуществлению регулярных перевозок по регулируемым тарифам на автобусных, троллейбусных и трамвайных муниципальных маршрутах.</t>
  </si>
  <si>
    <t>За счет средств бюджета муниципального образования «Город Ижевск» в 2020 году выполнен ремонт элементов ливневой канализации на 7-ми участках</t>
  </si>
  <si>
    <t>Устройство новых светофорных объектов, в т.ч. в рамках НП "БКАД".</t>
  </si>
  <si>
    <t>Установка остановочных комплексов  за счет средств инвесторов не выполнялась.</t>
  </si>
  <si>
    <t>В связи с дополнительным финансированием на ремонт и устройство тротуаров из бюджета МО "Город Ижевск".</t>
  </si>
  <si>
    <t>В связи с дополнительным финансированием на установку остановочных павильонов из бюджета МО "Город Ижевск".</t>
  </si>
  <si>
    <t>Выполнено благоустройство общественных территорий в рамках МП "ФСГС" и инициативного бюджетирования.</t>
  </si>
  <si>
    <t>По информации, предоставленной Администрациями районов г. Ижевска.</t>
  </si>
  <si>
    <t>Увеличение объёма финансирования на содержание прочих благоустроенных территорий.</t>
  </si>
  <si>
    <t>Выполнено благоустройство 2 общественных территорий за счёт инвесторов.</t>
  </si>
  <si>
    <t>В результате проведённого мониторинга.</t>
  </si>
  <si>
    <t>По результатам проведённых комиссий по выявлению бесхозяйных территорий.</t>
  </si>
  <si>
    <t>Согласно актам выполненных работ.</t>
  </si>
  <si>
    <t>Недостаточное финансирование.</t>
  </si>
  <si>
    <t>Содержание и ремонт подземных пешеходных переходов  за счет средств инвесторов не выполнялись.</t>
  </si>
  <si>
    <t>Уменьшение финансирования на ремонт автомобильных дорог, в т.ч. в рамках НП "БКАД"</t>
  </si>
  <si>
    <t>Выполнено.</t>
  </si>
  <si>
    <t>Реализация проектов в рамках инициативного бюджетирования</t>
  </si>
  <si>
    <t>УБиООС Администрации районов</t>
  </si>
  <si>
    <t>01 62330, 01 62334</t>
  </si>
  <si>
    <t xml:space="preserve">01 S8810, 01 S8811, 01 S8812 </t>
  </si>
  <si>
    <t>Количество благоустроенных объектов в рамках проекта "Инициативное бюджетирование" (за отчётный год)</t>
  </si>
  <si>
    <t>Благоустройство территорий в рамках МП "ФСГС"</t>
  </si>
  <si>
    <t>Обновление парка пассажирского транспорта</t>
  </si>
  <si>
    <t>Количество транспортных средств, работающих на организованных маршрутах регулярных перевозок (нарастающим итогом)</t>
  </si>
  <si>
    <t>Приобретение 16 ед. трамваев (в рамках НП "БКАД")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</si>
</sst>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#,##0.00\ _₽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1" fillId="0" borderId="1" xfId="0" applyFont="1" applyBorder="1"/>
    <xf numFmtId="0" fontId="2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1" fillId="2" borderId="1" xfId="0" applyFont="1" applyFill="1" applyBorder="1"/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3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0" xfId="0" applyFill="1"/>
    <xf numFmtId="2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5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0" fontId="1" fillId="0" borderId="5" xfId="0" applyFont="1" applyBorder="1"/>
    <xf numFmtId="164" fontId="2" fillId="2" borderId="5" xfId="0" applyNumberFormat="1" applyFont="1" applyFill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0" fontId="1" fillId="0" borderId="6" xfId="0" applyFont="1" applyBorder="1"/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 indent="3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29"/>
  <sheetViews>
    <sheetView tabSelected="1" zoomScale="70" zoomScaleNormal="70" workbookViewId="0">
      <selection activeCell="D1" sqref="D1:P1"/>
    </sheetView>
  </sheetViews>
  <sheetFormatPr defaultRowHeight="15" x14ac:dyDescent="0.25"/>
  <cols>
    <col min="2" max="2" width="9.140625" style="37"/>
    <col min="4" max="4" width="17.42578125" customWidth="1"/>
    <col min="5" max="5" width="11.28515625" customWidth="1"/>
    <col min="7" max="7" width="9.5703125" customWidth="1"/>
    <col min="8" max="8" width="18.42578125" customWidth="1"/>
    <col min="9" max="9" width="0.140625" hidden="1" customWidth="1"/>
    <col min="10" max="10" width="0.28515625" hidden="1" customWidth="1"/>
    <col min="11" max="11" width="0.140625" hidden="1" customWidth="1"/>
    <col min="12" max="12" width="14.140625" customWidth="1"/>
    <col min="13" max="13" width="13.85546875" customWidth="1"/>
    <col min="14" max="14" width="19.85546875" customWidth="1"/>
    <col min="15" max="15" width="13.28515625" customWidth="1"/>
    <col min="16" max="16" width="9.140625" style="63"/>
    <col min="17" max="17" width="13.42578125" style="63" customWidth="1"/>
    <col min="20" max="20" width="17.7109375" customWidth="1"/>
  </cols>
  <sheetData>
    <row r="1" spans="1:20" ht="15.75" x14ac:dyDescent="0.25">
      <c r="D1" s="91" t="s">
        <v>21</v>
      </c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</row>
    <row r="2" spans="1:20" ht="15.75" x14ac:dyDescent="0.25">
      <c r="A2" s="1"/>
      <c r="B2" s="38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57"/>
      <c r="Q2" s="57"/>
      <c r="R2" s="1"/>
      <c r="S2" s="1"/>
      <c r="T2" s="1"/>
    </row>
    <row r="3" spans="1:20" ht="15.75" x14ac:dyDescent="0.25">
      <c r="A3" s="1"/>
      <c r="B3" s="38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57"/>
      <c r="Q3" s="57"/>
      <c r="R3" s="1"/>
      <c r="S3" s="1"/>
      <c r="T3" s="1"/>
    </row>
    <row r="4" spans="1:20" ht="30.75" customHeight="1" x14ac:dyDescent="0.25">
      <c r="A4" s="92" t="s">
        <v>0</v>
      </c>
      <c r="B4" s="92"/>
      <c r="C4" s="92"/>
      <c r="D4" s="92" t="s">
        <v>1</v>
      </c>
      <c r="E4" s="92" t="s">
        <v>2</v>
      </c>
      <c r="F4" s="92" t="s">
        <v>3</v>
      </c>
      <c r="G4" s="92"/>
      <c r="H4" s="92" t="s">
        <v>4</v>
      </c>
      <c r="I4" s="92"/>
      <c r="J4" s="92"/>
      <c r="K4" s="92"/>
      <c r="L4" s="92"/>
      <c r="M4" s="92" t="s">
        <v>5</v>
      </c>
      <c r="N4" s="92" t="s">
        <v>6</v>
      </c>
      <c r="O4" s="92"/>
      <c r="P4" s="92"/>
      <c r="Q4" s="92"/>
      <c r="R4" s="92"/>
      <c r="S4" s="92" t="s">
        <v>7</v>
      </c>
      <c r="T4" s="92" t="s">
        <v>8</v>
      </c>
    </row>
    <row r="5" spans="1:20" ht="99" customHeight="1" x14ac:dyDescent="0.25">
      <c r="A5" s="92" t="s">
        <v>9</v>
      </c>
      <c r="B5" s="96" t="s">
        <v>10</v>
      </c>
      <c r="C5" s="92" t="s">
        <v>11</v>
      </c>
      <c r="D5" s="92"/>
      <c r="E5" s="92"/>
      <c r="F5" s="92" t="s">
        <v>12</v>
      </c>
      <c r="G5" s="92" t="s">
        <v>13</v>
      </c>
      <c r="H5" s="92" t="s">
        <v>14</v>
      </c>
      <c r="I5" s="43" t="s">
        <v>198</v>
      </c>
      <c r="J5" s="43" t="s">
        <v>199</v>
      </c>
      <c r="K5" s="43" t="s">
        <v>200</v>
      </c>
      <c r="L5" s="92" t="s">
        <v>15</v>
      </c>
      <c r="M5" s="92"/>
      <c r="N5" s="92" t="s">
        <v>16</v>
      </c>
      <c r="O5" s="92" t="s">
        <v>17</v>
      </c>
      <c r="P5" s="85" t="s">
        <v>19</v>
      </c>
      <c r="Q5" s="85" t="s">
        <v>18</v>
      </c>
      <c r="R5" s="92" t="s">
        <v>20</v>
      </c>
      <c r="S5" s="92"/>
      <c r="T5" s="92"/>
    </row>
    <row r="6" spans="1:20" ht="27" customHeight="1" x14ac:dyDescent="0.25">
      <c r="A6" s="92"/>
      <c r="B6" s="96"/>
      <c r="C6" s="92"/>
      <c r="D6" s="92"/>
      <c r="E6" s="92"/>
      <c r="F6" s="92"/>
      <c r="G6" s="92"/>
      <c r="H6" s="92"/>
      <c r="I6" s="43"/>
      <c r="J6" s="43"/>
      <c r="K6" s="43"/>
      <c r="L6" s="92"/>
      <c r="M6" s="92"/>
      <c r="N6" s="92"/>
      <c r="O6" s="92"/>
      <c r="P6" s="85"/>
      <c r="Q6" s="85"/>
      <c r="R6" s="92"/>
      <c r="S6" s="92"/>
      <c r="T6" s="92"/>
    </row>
    <row r="7" spans="1:20" ht="15.75" x14ac:dyDescent="0.25">
      <c r="A7" s="3">
        <v>1</v>
      </c>
      <c r="B7" s="3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43"/>
      <c r="J7" s="43"/>
      <c r="K7" s="43"/>
      <c r="L7" s="3">
        <v>9</v>
      </c>
      <c r="M7" s="3">
        <v>10</v>
      </c>
      <c r="N7" s="3">
        <v>11</v>
      </c>
      <c r="O7" s="3">
        <v>12</v>
      </c>
      <c r="P7" s="50">
        <v>13</v>
      </c>
      <c r="Q7" s="50">
        <v>14</v>
      </c>
      <c r="R7" s="3">
        <v>15</v>
      </c>
      <c r="S7" s="3">
        <v>16</v>
      </c>
      <c r="T7" s="3">
        <v>17</v>
      </c>
    </row>
    <row r="8" spans="1:20" ht="15.75" x14ac:dyDescent="0.25">
      <c r="A8" s="25">
        <v>11</v>
      </c>
      <c r="B8" s="36">
        <v>1</v>
      </c>
      <c r="C8" s="16"/>
      <c r="D8" s="8" t="s">
        <v>22</v>
      </c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58"/>
      <c r="Q8" s="58"/>
      <c r="R8" s="16"/>
      <c r="S8" s="16"/>
      <c r="T8" s="16"/>
    </row>
    <row r="9" spans="1:20" ht="31.5" x14ac:dyDescent="0.25">
      <c r="A9" s="21">
        <v>11</v>
      </c>
      <c r="B9" s="35" t="s">
        <v>89</v>
      </c>
      <c r="C9" s="22" t="s">
        <v>90</v>
      </c>
      <c r="D9" s="8" t="s">
        <v>23</v>
      </c>
      <c r="E9" s="16"/>
      <c r="F9" s="16"/>
      <c r="G9" s="16"/>
      <c r="H9" s="72"/>
      <c r="I9" s="16"/>
      <c r="J9" s="16"/>
      <c r="K9" s="16"/>
      <c r="L9" s="16"/>
      <c r="M9" s="16"/>
      <c r="N9" s="16"/>
      <c r="O9" s="16"/>
      <c r="P9" s="58"/>
      <c r="Q9" s="58"/>
      <c r="R9" s="16"/>
      <c r="S9" s="16"/>
      <c r="T9" s="16"/>
    </row>
    <row r="10" spans="1:20" ht="127.5" customHeight="1" x14ac:dyDescent="0.25">
      <c r="A10" s="6">
        <v>11</v>
      </c>
      <c r="B10" s="34">
        <v>1</v>
      </c>
      <c r="C10" s="20" t="s">
        <v>228</v>
      </c>
      <c r="D10" s="10" t="s">
        <v>24</v>
      </c>
      <c r="E10" s="6" t="s">
        <v>66</v>
      </c>
      <c r="F10" s="5">
        <v>2020</v>
      </c>
      <c r="G10" s="69">
        <v>2020</v>
      </c>
      <c r="H10" s="27">
        <v>75847.100000000006</v>
      </c>
      <c r="I10" s="70">
        <v>52531.92</v>
      </c>
      <c r="J10" s="5">
        <v>40.049999999999997</v>
      </c>
      <c r="K10" s="5"/>
      <c r="L10" s="5">
        <f>I10-J10+K10</f>
        <v>52491.869999999995</v>
      </c>
      <c r="M10" s="26">
        <f>L10/H10*100</f>
        <v>69.207484531379578</v>
      </c>
      <c r="N10" s="66" t="s">
        <v>137</v>
      </c>
      <c r="O10" s="6" t="s">
        <v>142</v>
      </c>
      <c r="P10" s="59">
        <v>41</v>
      </c>
      <c r="Q10" s="59">
        <v>51</v>
      </c>
      <c r="R10" s="5">
        <f t="shared" ref="R10:R15" si="0">Q10/P10*100</f>
        <v>124.39024390243902</v>
      </c>
      <c r="S10" s="41" t="s">
        <v>194</v>
      </c>
      <c r="T10" s="14" t="s">
        <v>215</v>
      </c>
    </row>
    <row r="11" spans="1:20" ht="150" customHeight="1" x14ac:dyDescent="0.25">
      <c r="A11" s="6">
        <v>11</v>
      </c>
      <c r="B11" s="34">
        <v>1</v>
      </c>
      <c r="C11" s="20" t="s">
        <v>91</v>
      </c>
      <c r="D11" s="10" t="s">
        <v>25</v>
      </c>
      <c r="E11" s="6" t="s">
        <v>66</v>
      </c>
      <c r="F11" s="5">
        <v>2020</v>
      </c>
      <c r="G11" s="5">
        <v>2020</v>
      </c>
      <c r="H11" s="74">
        <v>1696.9</v>
      </c>
      <c r="I11" s="27">
        <v>314.89999999999998</v>
      </c>
      <c r="J11" s="27"/>
      <c r="K11" s="27"/>
      <c r="L11" s="5">
        <f t="shared" ref="L11:L14" si="1">I11-J11+K11</f>
        <v>314.89999999999998</v>
      </c>
      <c r="M11" s="26">
        <f t="shared" ref="M11:M18" si="2">L11/H11*100</f>
        <v>18.557369320525662</v>
      </c>
      <c r="N11" s="6" t="s">
        <v>138</v>
      </c>
      <c r="O11" s="6" t="s">
        <v>143</v>
      </c>
      <c r="P11" s="56">
        <v>89</v>
      </c>
      <c r="Q11" s="64">
        <v>96.296300000000002</v>
      </c>
      <c r="R11" s="4">
        <f t="shared" si="0"/>
        <v>108.19808988764046</v>
      </c>
      <c r="S11" s="41" t="s">
        <v>194</v>
      </c>
      <c r="T11" s="14" t="s">
        <v>216</v>
      </c>
    </row>
    <row r="12" spans="1:20" ht="261" customHeight="1" x14ac:dyDescent="0.25">
      <c r="A12" s="6">
        <v>11</v>
      </c>
      <c r="B12" s="34">
        <v>1</v>
      </c>
      <c r="C12" s="20" t="s">
        <v>92</v>
      </c>
      <c r="D12" s="10" t="s">
        <v>26</v>
      </c>
      <c r="E12" s="6" t="s">
        <v>67</v>
      </c>
      <c r="F12" s="5">
        <v>2020</v>
      </c>
      <c r="G12" s="5">
        <v>2020</v>
      </c>
      <c r="H12" s="27">
        <v>16464.16</v>
      </c>
      <c r="I12" s="27">
        <v>15090.61832</v>
      </c>
      <c r="J12" s="27">
        <v>92.450999999999993</v>
      </c>
      <c r="K12" s="27">
        <v>82.330569999999994</v>
      </c>
      <c r="L12" s="5">
        <f t="shared" si="1"/>
        <v>15080.497890000001</v>
      </c>
      <c r="M12" s="26">
        <f t="shared" si="2"/>
        <v>91.59591433756718</v>
      </c>
      <c r="N12" s="6" t="s">
        <v>139</v>
      </c>
      <c r="O12" s="6" t="s">
        <v>144</v>
      </c>
      <c r="P12" s="56">
        <v>496.9</v>
      </c>
      <c r="Q12" s="51">
        <v>801.57</v>
      </c>
      <c r="R12" s="4">
        <f t="shared" si="0"/>
        <v>161.3141477158382</v>
      </c>
      <c r="S12" s="41" t="s">
        <v>194</v>
      </c>
      <c r="T12" s="14" t="s">
        <v>217</v>
      </c>
    </row>
    <row r="13" spans="1:20" ht="149.25" customHeight="1" x14ac:dyDescent="0.25">
      <c r="A13" s="6">
        <v>11</v>
      </c>
      <c r="B13" s="34">
        <v>1</v>
      </c>
      <c r="C13" s="20" t="s">
        <v>93</v>
      </c>
      <c r="D13" s="10" t="s">
        <v>27</v>
      </c>
      <c r="E13" s="6" t="s">
        <v>66</v>
      </c>
      <c r="F13" s="5">
        <v>2020</v>
      </c>
      <c r="G13" s="5">
        <v>2020</v>
      </c>
      <c r="H13" s="27">
        <v>3842.75</v>
      </c>
      <c r="I13" s="27">
        <v>3383.0397899999998</v>
      </c>
      <c r="J13" s="27"/>
      <c r="K13" s="27"/>
      <c r="L13" s="5">
        <f>I13-J13+K13</f>
        <v>3383.0397899999998</v>
      </c>
      <c r="M13" s="26">
        <f t="shared" si="2"/>
        <v>88.036947238305899</v>
      </c>
      <c r="N13" s="6" t="s">
        <v>140</v>
      </c>
      <c r="O13" s="6" t="s">
        <v>144</v>
      </c>
      <c r="P13" s="56">
        <v>610</v>
      </c>
      <c r="Q13" s="56">
        <v>2515.2399999999998</v>
      </c>
      <c r="R13" s="4">
        <f t="shared" si="0"/>
        <v>412.33442622950821</v>
      </c>
      <c r="S13" s="41" t="s">
        <v>194</v>
      </c>
      <c r="T13" s="14" t="s">
        <v>201</v>
      </c>
    </row>
    <row r="14" spans="1:20" ht="97.5" customHeight="1" x14ac:dyDescent="0.25">
      <c r="A14" s="6">
        <v>11</v>
      </c>
      <c r="B14" s="34">
        <v>1</v>
      </c>
      <c r="C14" s="2"/>
      <c r="D14" s="10" t="s">
        <v>28</v>
      </c>
      <c r="E14" s="6" t="s">
        <v>68</v>
      </c>
      <c r="F14" s="5">
        <v>2020</v>
      </c>
      <c r="G14" s="5">
        <v>2020</v>
      </c>
      <c r="H14" s="73">
        <v>0</v>
      </c>
      <c r="I14" s="28"/>
      <c r="J14" s="28"/>
      <c r="K14" s="28"/>
      <c r="L14" s="26">
        <f t="shared" si="1"/>
        <v>0</v>
      </c>
      <c r="M14" s="26">
        <v>0</v>
      </c>
      <c r="N14" s="6" t="s">
        <v>141</v>
      </c>
      <c r="O14" s="6" t="s">
        <v>145</v>
      </c>
      <c r="P14" s="34">
        <v>1</v>
      </c>
      <c r="Q14" s="34">
        <v>2</v>
      </c>
      <c r="R14" s="5">
        <f t="shared" si="0"/>
        <v>200</v>
      </c>
      <c r="S14" s="41" t="s">
        <v>194</v>
      </c>
      <c r="T14" s="14" t="s">
        <v>218</v>
      </c>
    </row>
    <row r="15" spans="1:20" ht="112.5" customHeight="1" x14ac:dyDescent="0.25">
      <c r="A15" s="67">
        <v>11</v>
      </c>
      <c r="B15" s="34">
        <v>1</v>
      </c>
      <c r="C15" s="68" t="s">
        <v>229</v>
      </c>
      <c r="D15" s="10" t="s">
        <v>226</v>
      </c>
      <c r="E15" s="67" t="s">
        <v>227</v>
      </c>
      <c r="F15" s="5">
        <v>2020</v>
      </c>
      <c r="G15" s="69">
        <v>2020</v>
      </c>
      <c r="H15" s="27">
        <v>14804.14</v>
      </c>
      <c r="I15" s="71">
        <v>10652.42</v>
      </c>
      <c r="J15" s="28"/>
      <c r="K15" s="28"/>
      <c r="L15" s="26">
        <f>I15-J15+K15</f>
        <v>10652.42</v>
      </c>
      <c r="M15" s="26">
        <f>L15/H15*100</f>
        <v>71.955682667145808</v>
      </c>
      <c r="N15" s="67" t="s">
        <v>230</v>
      </c>
      <c r="O15" s="67" t="s">
        <v>142</v>
      </c>
      <c r="P15" s="34">
        <v>12</v>
      </c>
      <c r="Q15" s="34">
        <v>10</v>
      </c>
      <c r="R15" s="5">
        <f t="shared" si="0"/>
        <v>83.333333333333343</v>
      </c>
      <c r="S15" s="41" t="s">
        <v>195</v>
      </c>
      <c r="T15" s="41" t="s">
        <v>231</v>
      </c>
    </row>
    <row r="16" spans="1:20" ht="31.5" x14ac:dyDescent="0.25">
      <c r="A16" s="21">
        <v>11</v>
      </c>
      <c r="B16" s="35" t="s">
        <v>89</v>
      </c>
      <c r="C16" s="22" t="s">
        <v>94</v>
      </c>
      <c r="D16" s="65" t="s">
        <v>29</v>
      </c>
      <c r="E16" s="16"/>
      <c r="F16" s="16"/>
      <c r="G16" s="16"/>
      <c r="H16" s="75"/>
      <c r="I16" s="16"/>
      <c r="J16" s="16"/>
      <c r="K16" s="16"/>
      <c r="L16" s="25"/>
      <c r="M16" s="16"/>
      <c r="N16" s="16"/>
      <c r="O16" s="16"/>
      <c r="P16" s="58"/>
      <c r="Q16" s="58"/>
      <c r="R16" s="16"/>
      <c r="S16" s="16"/>
      <c r="T16" s="16"/>
    </row>
    <row r="17" spans="1:20" ht="135.75" customHeight="1" x14ac:dyDescent="0.25">
      <c r="A17" s="6">
        <v>11</v>
      </c>
      <c r="B17" s="34">
        <v>1</v>
      </c>
      <c r="C17" s="2"/>
      <c r="D17" s="10" t="s">
        <v>30</v>
      </c>
      <c r="E17" s="6" t="s">
        <v>66</v>
      </c>
      <c r="F17" s="5">
        <v>2020</v>
      </c>
      <c r="G17" s="5">
        <v>2020</v>
      </c>
      <c r="H17" s="28">
        <v>0</v>
      </c>
      <c r="I17" s="28">
        <v>0</v>
      </c>
      <c r="J17" s="28"/>
      <c r="K17" s="28"/>
      <c r="L17" s="46">
        <f>I17-J17+K17</f>
        <v>0</v>
      </c>
      <c r="M17" s="26">
        <v>0</v>
      </c>
      <c r="N17" s="6" t="s">
        <v>146</v>
      </c>
      <c r="O17" s="6" t="s">
        <v>149</v>
      </c>
      <c r="P17" s="52">
        <v>8</v>
      </c>
      <c r="Q17" s="52">
        <v>96</v>
      </c>
      <c r="R17" s="5">
        <f>Q17/P17*100</f>
        <v>1200</v>
      </c>
      <c r="S17" s="41" t="s">
        <v>194</v>
      </c>
      <c r="T17" s="14" t="s">
        <v>219</v>
      </c>
    </row>
    <row r="18" spans="1:20" ht="204.75" x14ac:dyDescent="0.25">
      <c r="A18" s="6">
        <v>11</v>
      </c>
      <c r="B18" s="34">
        <v>1</v>
      </c>
      <c r="C18" s="20" t="s">
        <v>95</v>
      </c>
      <c r="D18" s="10" t="s">
        <v>31</v>
      </c>
      <c r="E18" s="6" t="s">
        <v>66</v>
      </c>
      <c r="F18" s="5">
        <v>2020</v>
      </c>
      <c r="G18" s="5">
        <v>2020</v>
      </c>
      <c r="H18" s="27">
        <v>729.21</v>
      </c>
      <c r="I18" s="27">
        <v>518.66130999999996</v>
      </c>
      <c r="J18" s="27"/>
      <c r="K18" s="27"/>
      <c r="L18" s="46">
        <f t="shared" ref="L18:L47" si="3">I18-J18+K18</f>
        <v>518.66130999999996</v>
      </c>
      <c r="M18" s="26">
        <f t="shared" si="2"/>
        <v>71.126466998532649</v>
      </c>
      <c r="N18" s="6" t="s">
        <v>147</v>
      </c>
      <c r="O18" s="6" t="s">
        <v>143</v>
      </c>
      <c r="P18" s="52">
        <v>65</v>
      </c>
      <c r="Q18" s="31">
        <v>73.958299999999994</v>
      </c>
      <c r="R18" s="5">
        <f>Q18/P18*100</f>
        <v>113.78199999999998</v>
      </c>
      <c r="S18" s="41" t="s">
        <v>194</v>
      </c>
      <c r="T18" s="14" t="s">
        <v>220</v>
      </c>
    </row>
    <row r="19" spans="1:20" ht="260.25" customHeight="1" x14ac:dyDescent="0.25">
      <c r="A19" s="6">
        <v>11</v>
      </c>
      <c r="B19" s="34">
        <v>1</v>
      </c>
      <c r="C19" s="2"/>
      <c r="D19" s="10" t="s">
        <v>32</v>
      </c>
      <c r="E19" s="6" t="s">
        <v>68</v>
      </c>
      <c r="F19" s="5">
        <v>2020</v>
      </c>
      <c r="G19" s="5">
        <v>2020</v>
      </c>
      <c r="H19" s="28">
        <v>0</v>
      </c>
      <c r="I19" s="28">
        <v>0</v>
      </c>
      <c r="J19" s="28"/>
      <c r="K19" s="28"/>
      <c r="L19" s="46">
        <f t="shared" si="3"/>
        <v>0</v>
      </c>
      <c r="M19" s="26">
        <v>0</v>
      </c>
      <c r="N19" s="6" t="s">
        <v>148</v>
      </c>
      <c r="O19" s="6" t="s">
        <v>143</v>
      </c>
      <c r="P19" s="52">
        <v>40</v>
      </c>
      <c r="Q19" s="52">
        <v>40</v>
      </c>
      <c r="R19" s="5">
        <f>Q19/P19*100</f>
        <v>100</v>
      </c>
      <c r="S19" s="41" t="s">
        <v>194</v>
      </c>
      <c r="T19" s="2"/>
    </row>
    <row r="20" spans="1:20" ht="31.5" x14ac:dyDescent="0.25">
      <c r="A20" s="21">
        <v>11</v>
      </c>
      <c r="B20" s="35" t="s">
        <v>89</v>
      </c>
      <c r="C20" s="22" t="s">
        <v>96</v>
      </c>
      <c r="D20" s="8" t="s">
        <v>33</v>
      </c>
      <c r="E20" s="16"/>
      <c r="F20" s="16"/>
      <c r="G20" s="16"/>
      <c r="H20" s="16"/>
      <c r="I20" s="16"/>
      <c r="J20" s="2"/>
      <c r="K20" s="2"/>
      <c r="L20" s="5"/>
      <c r="M20" s="2"/>
      <c r="N20" s="2"/>
      <c r="O20" s="2"/>
      <c r="P20" s="60"/>
      <c r="Q20" s="60"/>
      <c r="R20" s="2"/>
      <c r="S20" s="2"/>
      <c r="T20" s="2"/>
    </row>
    <row r="21" spans="1:20" ht="141.75" x14ac:dyDescent="0.25">
      <c r="A21" s="6">
        <v>11</v>
      </c>
      <c r="B21" s="34">
        <v>1</v>
      </c>
      <c r="C21" s="20"/>
      <c r="D21" s="9" t="s">
        <v>34</v>
      </c>
      <c r="E21" s="6" t="s">
        <v>70</v>
      </c>
      <c r="F21" s="5">
        <v>2020</v>
      </c>
      <c r="G21" s="5">
        <v>2020</v>
      </c>
      <c r="H21" s="27">
        <v>0</v>
      </c>
      <c r="I21" s="28">
        <v>0</v>
      </c>
      <c r="J21" s="28"/>
      <c r="K21" s="28"/>
      <c r="L21" s="47">
        <f t="shared" si="3"/>
        <v>0</v>
      </c>
      <c r="M21" s="26">
        <v>0</v>
      </c>
      <c r="N21" s="6" t="s">
        <v>150</v>
      </c>
      <c r="O21" s="6" t="s">
        <v>153</v>
      </c>
      <c r="P21" s="52">
        <v>10200</v>
      </c>
      <c r="Q21" s="52">
        <v>36153.18</v>
      </c>
      <c r="R21" s="4">
        <f>Q21/P21*100</f>
        <v>354.44294117647058</v>
      </c>
      <c r="S21" s="41" t="s">
        <v>194</v>
      </c>
      <c r="T21" s="12" t="s">
        <v>202</v>
      </c>
    </row>
    <row r="22" spans="1:20" ht="78.75" x14ac:dyDescent="0.25">
      <c r="A22" s="6">
        <v>11</v>
      </c>
      <c r="B22" s="34">
        <v>1</v>
      </c>
      <c r="C22" s="20" t="s">
        <v>97</v>
      </c>
      <c r="D22" s="10" t="s">
        <v>35</v>
      </c>
      <c r="E22" s="6" t="s">
        <v>70</v>
      </c>
      <c r="F22" s="5">
        <v>2020</v>
      </c>
      <c r="G22" s="5">
        <v>2020</v>
      </c>
      <c r="H22" s="27">
        <v>20752.150000000001</v>
      </c>
      <c r="I22" s="27">
        <v>19486.480349999998</v>
      </c>
      <c r="J22" s="27">
        <v>725.38581999999997</v>
      </c>
      <c r="K22" s="27">
        <v>1425.7193</v>
      </c>
      <c r="L22" s="47">
        <f t="shared" si="3"/>
        <v>20186.813829999999</v>
      </c>
      <c r="M22" s="26">
        <f>L22/H22*100</f>
        <v>97.275770606900963</v>
      </c>
      <c r="N22" s="6" t="s">
        <v>151</v>
      </c>
      <c r="O22" s="6" t="s">
        <v>154</v>
      </c>
      <c r="P22" s="52">
        <v>2250</v>
      </c>
      <c r="Q22" s="52">
        <v>2245.1799999999998</v>
      </c>
      <c r="R22" s="4">
        <f t="shared" ref="R22:R23" si="4">Q22/P22*100</f>
        <v>99.785777777777767</v>
      </c>
      <c r="S22" s="14" t="s">
        <v>195</v>
      </c>
      <c r="T22" s="14" t="s">
        <v>221</v>
      </c>
    </row>
    <row r="23" spans="1:20" ht="138.75" customHeight="1" x14ac:dyDescent="0.25">
      <c r="A23" s="6">
        <v>11</v>
      </c>
      <c r="B23" s="34">
        <v>1</v>
      </c>
      <c r="C23" s="20" t="s">
        <v>98</v>
      </c>
      <c r="D23" s="11" t="s">
        <v>69</v>
      </c>
      <c r="E23" s="6" t="s">
        <v>71</v>
      </c>
      <c r="F23" s="5">
        <v>2020</v>
      </c>
      <c r="G23" s="5">
        <v>2020</v>
      </c>
      <c r="H23" s="27">
        <v>0</v>
      </c>
      <c r="I23" s="28">
        <v>0</v>
      </c>
      <c r="J23" s="28"/>
      <c r="K23" s="28"/>
      <c r="L23" s="47">
        <f t="shared" si="3"/>
        <v>0</v>
      </c>
      <c r="M23" s="26">
        <v>0</v>
      </c>
      <c r="N23" s="6" t="s">
        <v>152</v>
      </c>
      <c r="O23" s="6" t="s">
        <v>145</v>
      </c>
      <c r="P23" s="52">
        <v>1</v>
      </c>
      <c r="Q23" s="52">
        <v>1</v>
      </c>
      <c r="R23" s="5">
        <f t="shared" si="4"/>
        <v>100</v>
      </c>
      <c r="S23" s="14" t="s">
        <v>225</v>
      </c>
      <c r="T23" s="14"/>
    </row>
    <row r="24" spans="1:20" ht="31.5" x14ac:dyDescent="0.25">
      <c r="A24" s="21">
        <v>11</v>
      </c>
      <c r="B24" s="35" t="s">
        <v>89</v>
      </c>
      <c r="C24" s="22" t="s">
        <v>99</v>
      </c>
      <c r="D24" s="93" t="s">
        <v>36</v>
      </c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5"/>
    </row>
    <row r="25" spans="1:20" ht="94.5" x14ac:dyDescent="0.25">
      <c r="A25" s="6">
        <v>11</v>
      </c>
      <c r="B25" s="34">
        <v>1</v>
      </c>
      <c r="C25" s="2"/>
      <c r="D25" s="10" t="s">
        <v>37</v>
      </c>
      <c r="E25" s="6" t="s">
        <v>66</v>
      </c>
      <c r="F25" s="5">
        <v>2020</v>
      </c>
      <c r="G25" s="5">
        <v>2020</v>
      </c>
      <c r="H25" s="26">
        <v>0</v>
      </c>
      <c r="I25" s="26">
        <v>0</v>
      </c>
      <c r="J25" s="26"/>
      <c r="K25" s="26"/>
      <c r="L25" s="47">
        <f t="shared" si="3"/>
        <v>0</v>
      </c>
      <c r="M25" s="26">
        <v>0</v>
      </c>
      <c r="N25" s="6" t="s">
        <v>155</v>
      </c>
      <c r="O25" s="6" t="s">
        <v>142</v>
      </c>
      <c r="P25" s="52">
        <v>320</v>
      </c>
      <c r="Q25" s="52">
        <v>262</v>
      </c>
      <c r="R25" s="5">
        <f>Q25/P25*100</f>
        <v>81.875</v>
      </c>
      <c r="S25" s="14" t="s">
        <v>195</v>
      </c>
      <c r="T25" s="12" t="s">
        <v>203</v>
      </c>
    </row>
    <row r="26" spans="1:20" ht="31.5" x14ac:dyDescent="0.25">
      <c r="A26" s="21">
        <v>11</v>
      </c>
      <c r="B26" s="35" t="s">
        <v>89</v>
      </c>
      <c r="C26" s="22" t="s">
        <v>100</v>
      </c>
      <c r="D26" s="93" t="s">
        <v>38</v>
      </c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5"/>
    </row>
    <row r="27" spans="1:20" ht="94.5" customHeight="1" x14ac:dyDescent="0.25">
      <c r="A27" s="6">
        <v>11</v>
      </c>
      <c r="B27" s="34">
        <v>1</v>
      </c>
      <c r="C27" s="20"/>
      <c r="D27" s="18" t="s">
        <v>39</v>
      </c>
      <c r="E27" s="6" t="s">
        <v>72</v>
      </c>
      <c r="F27" s="5">
        <v>2020</v>
      </c>
      <c r="G27" s="5">
        <v>2020</v>
      </c>
      <c r="H27" s="27">
        <v>0</v>
      </c>
      <c r="I27" s="27">
        <v>0</v>
      </c>
      <c r="J27" s="27"/>
      <c r="K27" s="27"/>
      <c r="L27" s="47">
        <f t="shared" si="3"/>
        <v>0</v>
      </c>
      <c r="M27" s="26">
        <v>0</v>
      </c>
      <c r="N27" s="6" t="s">
        <v>156</v>
      </c>
      <c r="O27" s="6" t="s">
        <v>142</v>
      </c>
      <c r="P27" s="52">
        <v>72788</v>
      </c>
      <c r="Q27" s="52">
        <v>2764</v>
      </c>
      <c r="R27" s="5">
        <f>Q27/P27*100</f>
        <v>3.7973292300928727</v>
      </c>
      <c r="S27" s="14" t="s">
        <v>195</v>
      </c>
      <c r="T27" s="12" t="s">
        <v>203</v>
      </c>
    </row>
    <row r="28" spans="1:20" ht="126" x14ac:dyDescent="0.25">
      <c r="A28" s="6">
        <v>11</v>
      </c>
      <c r="B28" s="34">
        <v>1</v>
      </c>
      <c r="C28" s="20"/>
      <c r="D28" s="9" t="s">
        <v>40</v>
      </c>
      <c r="E28" s="6" t="s">
        <v>72</v>
      </c>
      <c r="F28" s="5">
        <v>2020</v>
      </c>
      <c r="G28" s="5">
        <v>2020</v>
      </c>
      <c r="H28" s="27">
        <v>0</v>
      </c>
      <c r="I28" s="27">
        <v>0</v>
      </c>
      <c r="J28" s="27"/>
      <c r="K28" s="27"/>
      <c r="L28" s="47">
        <f t="shared" si="3"/>
        <v>0</v>
      </c>
      <c r="M28" s="26">
        <v>0</v>
      </c>
      <c r="N28" s="6" t="s">
        <v>157</v>
      </c>
      <c r="O28" s="6" t="s">
        <v>144</v>
      </c>
      <c r="P28" s="52">
        <v>118069.66</v>
      </c>
      <c r="Q28" s="31">
        <v>8599.3799999999992</v>
      </c>
      <c r="R28" s="5">
        <f t="shared" ref="R28:R30" si="5">Q28/P28*100</f>
        <v>7.2833105473497586</v>
      </c>
      <c r="S28" s="14" t="s">
        <v>195</v>
      </c>
      <c r="T28" s="14" t="s">
        <v>203</v>
      </c>
    </row>
    <row r="29" spans="1:20" ht="99" customHeight="1" x14ac:dyDescent="0.25">
      <c r="A29" s="6">
        <v>11</v>
      </c>
      <c r="B29" s="34">
        <v>1</v>
      </c>
      <c r="C29" s="20" t="s">
        <v>101</v>
      </c>
      <c r="D29" s="19" t="s">
        <v>41</v>
      </c>
      <c r="E29" s="6" t="s">
        <v>66</v>
      </c>
      <c r="F29" s="5">
        <v>2020</v>
      </c>
      <c r="G29" s="5">
        <v>2020</v>
      </c>
      <c r="H29" s="27">
        <v>7520.01</v>
      </c>
      <c r="I29" s="27">
        <v>5625.25</v>
      </c>
      <c r="J29" s="27"/>
      <c r="K29" s="27"/>
      <c r="L29" s="46">
        <f t="shared" si="3"/>
        <v>5625.25</v>
      </c>
      <c r="M29" s="26">
        <f>L29/H29*100</f>
        <v>74.803756909897729</v>
      </c>
      <c r="N29" s="6" t="s">
        <v>158</v>
      </c>
      <c r="O29" s="6" t="s">
        <v>159</v>
      </c>
      <c r="P29" s="52">
        <v>440</v>
      </c>
      <c r="Q29" s="27">
        <v>1325.07</v>
      </c>
      <c r="R29" s="5">
        <f>((P29-Q29 )/P29)*100+100</f>
        <v>-101.15227272727273</v>
      </c>
      <c r="S29" s="14" t="s">
        <v>195</v>
      </c>
      <c r="T29" s="14" t="s">
        <v>204</v>
      </c>
    </row>
    <row r="30" spans="1:20" ht="63" x14ac:dyDescent="0.25">
      <c r="A30" s="6">
        <v>11</v>
      </c>
      <c r="B30" s="34">
        <v>1</v>
      </c>
      <c r="C30" s="20" t="s">
        <v>102</v>
      </c>
      <c r="D30" s="14" t="s">
        <v>42</v>
      </c>
      <c r="E30" s="6" t="s">
        <v>66</v>
      </c>
      <c r="F30" s="5">
        <v>2020</v>
      </c>
      <c r="G30" s="5">
        <v>2020</v>
      </c>
      <c r="H30" s="27">
        <v>1825.69</v>
      </c>
      <c r="I30" s="27">
        <v>1616.28</v>
      </c>
      <c r="J30" s="27"/>
      <c r="K30" s="27"/>
      <c r="L30" s="46">
        <f t="shared" si="3"/>
        <v>1616.28</v>
      </c>
      <c r="M30" s="26">
        <f t="shared" ref="M30:M33" si="6">L30/H30*100</f>
        <v>88.529816124314635</v>
      </c>
      <c r="N30" s="6" t="s">
        <v>157</v>
      </c>
      <c r="O30" s="6" t="s">
        <v>144</v>
      </c>
      <c r="P30" s="52">
        <v>1428</v>
      </c>
      <c r="Q30" s="31">
        <v>15165.64</v>
      </c>
      <c r="R30" s="5">
        <f t="shared" si="5"/>
        <v>1062.0196078431372</v>
      </c>
      <c r="S30" s="19" t="s">
        <v>194</v>
      </c>
      <c r="T30" s="2"/>
    </row>
    <row r="31" spans="1:20" ht="78.75" x14ac:dyDescent="0.25">
      <c r="A31" s="6">
        <v>11</v>
      </c>
      <c r="B31" s="34">
        <v>1</v>
      </c>
      <c r="C31" s="20" t="s">
        <v>103</v>
      </c>
      <c r="D31" s="10" t="s">
        <v>43</v>
      </c>
      <c r="E31" s="6" t="s">
        <v>66</v>
      </c>
      <c r="F31" s="5">
        <v>2020</v>
      </c>
      <c r="G31" s="5">
        <v>2020</v>
      </c>
      <c r="H31" s="27">
        <v>275.8</v>
      </c>
      <c r="I31" s="27">
        <v>239</v>
      </c>
      <c r="J31" s="27"/>
      <c r="K31" s="27"/>
      <c r="L31" s="46">
        <f t="shared" si="3"/>
        <v>239</v>
      </c>
      <c r="M31" s="26">
        <f t="shared" si="6"/>
        <v>86.656997824510512</v>
      </c>
      <c r="N31" s="6" t="s">
        <v>160</v>
      </c>
      <c r="O31" s="6" t="s">
        <v>154</v>
      </c>
      <c r="P31" s="52">
        <v>2075</v>
      </c>
      <c r="Q31" s="52">
        <v>83</v>
      </c>
      <c r="R31" s="5">
        <f>Q31/P31*100</f>
        <v>4</v>
      </c>
      <c r="S31" s="14" t="s">
        <v>195</v>
      </c>
      <c r="T31" s="14" t="s">
        <v>222</v>
      </c>
    </row>
    <row r="32" spans="1:20" ht="63" x14ac:dyDescent="0.25">
      <c r="A32" s="6">
        <v>11</v>
      </c>
      <c r="B32" s="34">
        <v>1</v>
      </c>
      <c r="C32" s="20" t="s">
        <v>104</v>
      </c>
      <c r="D32" s="12" t="s">
        <v>44</v>
      </c>
      <c r="E32" s="6" t="s">
        <v>66</v>
      </c>
      <c r="F32" s="5">
        <v>2020</v>
      </c>
      <c r="G32" s="5">
        <v>2020</v>
      </c>
      <c r="H32" s="27">
        <v>4632.6499999999996</v>
      </c>
      <c r="I32" s="27">
        <v>4478.28</v>
      </c>
      <c r="J32" s="27"/>
      <c r="K32" s="27"/>
      <c r="L32" s="46">
        <f t="shared" si="3"/>
        <v>4478.28</v>
      </c>
      <c r="M32" s="26">
        <f t="shared" si="6"/>
        <v>96.667781939062962</v>
      </c>
      <c r="N32" s="6" t="s">
        <v>161</v>
      </c>
      <c r="O32" s="6" t="s">
        <v>142</v>
      </c>
      <c r="P32" s="52">
        <v>619</v>
      </c>
      <c r="Q32" s="52">
        <v>774</v>
      </c>
      <c r="R32" s="5">
        <f t="shared" ref="R32:R33" si="7">Q32/P32*100</f>
        <v>125.04038772213246</v>
      </c>
      <c r="S32" s="41" t="s">
        <v>194</v>
      </c>
      <c r="T32" s="2"/>
    </row>
    <row r="33" spans="1:20" ht="145.5" customHeight="1" x14ac:dyDescent="0.25">
      <c r="A33" s="6">
        <v>11</v>
      </c>
      <c r="B33" s="34">
        <v>1</v>
      </c>
      <c r="C33" s="20" t="s">
        <v>105</v>
      </c>
      <c r="D33" s="10" t="s">
        <v>45</v>
      </c>
      <c r="E33" s="6" t="s">
        <v>70</v>
      </c>
      <c r="F33" s="5">
        <v>2020</v>
      </c>
      <c r="G33" s="5">
        <v>2020</v>
      </c>
      <c r="H33" s="27">
        <v>2792.8</v>
      </c>
      <c r="I33" s="44">
        <v>2782.4891699999998</v>
      </c>
      <c r="J33" s="44"/>
      <c r="K33" s="44"/>
      <c r="L33" s="46">
        <f t="shared" si="3"/>
        <v>2782.4891699999998</v>
      </c>
      <c r="M33" s="26">
        <f t="shared" si="6"/>
        <v>99.630806717272975</v>
      </c>
      <c r="N33" s="6" t="s">
        <v>162</v>
      </c>
      <c r="O33" s="6" t="s">
        <v>163</v>
      </c>
      <c r="P33" s="52">
        <v>3020</v>
      </c>
      <c r="Q33" s="52">
        <v>851</v>
      </c>
      <c r="R33" s="5">
        <f t="shared" si="7"/>
        <v>28.17880794701987</v>
      </c>
      <c r="S33" s="14" t="s">
        <v>195</v>
      </c>
      <c r="T33" s="14" t="s">
        <v>205</v>
      </c>
    </row>
    <row r="34" spans="1:20" ht="31.5" x14ac:dyDescent="0.25">
      <c r="A34" s="21">
        <v>11</v>
      </c>
      <c r="B34" s="35" t="s">
        <v>89</v>
      </c>
      <c r="C34" s="22" t="s">
        <v>106</v>
      </c>
      <c r="D34" s="93" t="s">
        <v>46</v>
      </c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5"/>
    </row>
    <row r="35" spans="1:20" ht="238.5" customHeight="1" x14ac:dyDescent="0.25">
      <c r="A35" s="6">
        <v>11</v>
      </c>
      <c r="B35" s="34">
        <v>1</v>
      </c>
      <c r="C35" s="2"/>
      <c r="D35" s="18" t="s">
        <v>47</v>
      </c>
      <c r="E35" s="6" t="s">
        <v>68</v>
      </c>
      <c r="F35" s="5">
        <v>2020</v>
      </c>
      <c r="G35" s="5">
        <v>2020</v>
      </c>
      <c r="H35" s="27">
        <v>2301.52</v>
      </c>
      <c r="I35" s="27">
        <v>0</v>
      </c>
      <c r="J35" s="27"/>
      <c r="K35" s="27"/>
      <c r="L35" s="47">
        <f t="shared" si="3"/>
        <v>0</v>
      </c>
      <c r="M35" s="26">
        <v>0</v>
      </c>
      <c r="N35" s="6" t="s">
        <v>164</v>
      </c>
      <c r="O35" s="6" t="s">
        <v>145</v>
      </c>
      <c r="P35" s="52">
        <v>30858</v>
      </c>
      <c r="Q35" s="52">
        <v>32485</v>
      </c>
      <c r="R35" s="5">
        <f>Q35/P35*100</f>
        <v>105.27253872577613</v>
      </c>
      <c r="S35" s="41" t="s">
        <v>194</v>
      </c>
      <c r="T35" s="14" t="s">
        <v>208</v>
      </c>
    </row>
    <row r="36" spans="1:20" ht="94.5" x14ac:dyDescent="0.25">
      <c r="A36" s="6">
        <v>11</v>
      </c>
      <c r="B36" s="34">
        <v>1</v>
      </c>
      <c r="C36" s="20" t="s">
        <v>107</v>
      </c>
      <c r="D36" s="10" t="s">
        <v>48</v>
      </c>
      <c r="E36" s="6" t="s">
        <v>68</v>
      </c>
      <c r="F36" s="5">
        <v>2020</v>
      </c>
      <c r="G36" s="5">
        <v>2020</v>
      </c>
      <c r="H36" s="31">
        <v>117749</v>
      </c>
      <c r="I36" s="31">
        <v>117947.90483999999</v>
      </c>
      <c r="J36" s="31">
        <v>42.053930000000001</v>
      </c>
      <c r="K36" s="31"/>
      <c r="L36" s="46">
        <f t="shared" si="3"/>
        <v>117905.85090999999</v>
      </c>
      <c r="M36" s="26">
        <f t="shared" ref="M36" si="8">L36/H36*100</f>
        <v>100.13320784889892</v>
      </c>
      <c r="N36" s="6" t="s">
        <v>165</v>
      </c>
      <c r="O36" s="6" t="s">
        <v>145</v>
      </c>
      <c r="P36" s="52">
        <v>29295</v>
      </c>
      <c r="Q36" s="52">
        <v>32485</v>
      </c>
      <c r="R36" s="5">
        <f t="shared" ref="R36:R38" si="9">Q36/P36*100</f>
        <v>110.88923024406895</v>
      </c>
      <c r="S36" s="41" t="s">
        <v>194</v>
      </c>
      <c r="T36" s="2"/>
    </row>
    <row r="37" spans="1:20" ht="173.25" x14ac:dyDescent="0.25">
      <c r="A37" s="6">
        <v>11</v>
      </c>
      <c r="B37" s="34">
        <v>1</v>
      </c>
      <c r="C37" s="2"/>
      <c r="D37" s="9" t="s">
        <v>49</v>
      </c>
      <c r="E37" s="6" t="s">
        <v>68</v>
      </c>
      <c r="F37" s="5">
        <v>2020</v>
      </c>
      <c r="G37" s="5">
        <v>2020</v>
      </c>
      <c r="H37" s="27">
        <v>0</v>
      </c>
      <c r="I37" s="45">
        <v>0</v>
      </c>
      <c r="J37" s="45"/>
      <c r="K37" s="45"/>
      <c r="L37" s="47">
        <f t="shared" si="3"/>
        <v>0</v>
      </c>
      <c r="M37" s="26">
        <v>0</v>
      </c>
      <c r="N37" s="6" t="s">
        <v>166</v>
      </c>
      <c r="O37" s="6" t="s">
        <v>143</v>
      </c>
      <c r="P37" s="56">
        <v>77</v>
      </c>
      <c r="Q37" s="56">
        <v>79.8</v>
      </c>
      <c r="R37" s="5">
        <f t="shared" si="9"/>
        <v>103.63636363636364</v>
      </c>
      <c r="S37" s="41" t="s">
        <v>194</v>
      </c>
      <c r="T37" s="14" t="s">
        <v>207</v>
      </c>
    </row>
    <row r="38" spans="1:20" ht="110.25" customHeight="1" x14ac:dyDescent="0.25">
      <c r="A38" s="6">
        <v>11</v>
      </c>
      <c r="B38" s="34">
        <v>1</v>
      </c>
      <c r="C38" s="2"/>
      <c r="D38" s="19" t="s">
        <v>88</v>
      </c>
      <c r="E38" s="6" t="s">
        <v>68</v>
      </c>
      <c r="F38" s="5">
        <v>2020</v>
      </c>
      <c r="G38" s="5">
        <v>2020</v>
      </c>
      <c r="H38" s="27">
        <v>0</v>
      </c>
      <c r="I38" s="45">
        <v>0</v>
      </c>
      <c r="J38" s="45"/>
      <c r="K38" s="45"/>
      <c r="L38" s="47">
        <f t="shared" si="3"/>
        <v>0</v>
      </c>
      <c r="M38" s="26">
        <v>0</v>
      </c>
      <c r="N38" s="6" t="s">
        <v>167</v>
      </c>
      <c r="O38" s="6" t="s">
        <v>143</v>
      </c>
      <c r="P38" s="56">
        <v>53.6</v>
      </c>
      <c r="Q38" s="51">
        <v>100</v>
      </c>
      <c r="R38" s="5">
        <f t="shared" si="9"/>
        <v>186.56716417910448</v>
      </c>
      <c r="S38" s="41" t="s">
        <v>194</v>
      </c>
      <c r="T38" s="14" t="s">
        <v>206</v>
      </c>
    </row>
    <row r="39" spans="1:20" ht="13.5" customHeight="1" x14ac:dyDescent="0.25">
      <c r="A39" s="86" t="s">
        <v>123</v>
      </c>
      <c r="B39" s="86"/>
      <c r="C39" s="86"/>
      <c r="D39" s="86"/>
      <c r="E39" s="86"/>
      <c r="F39" s="86"/>
      <c r="G39" s="86"/>
      <c r="H39" s="29">
        <v>271233.88</v>
      </c>
      <c r="I39" s="29">
        <v>234667.24089999998</v>
      </c>
      <c r="J39" s="29">
        <f>J41</f>
        <v>899.94074999999998</v>
      </c>
      <c r="K39" s="29">
        <f>K41</f>
        <v>1508.0498700000001</v>
      </c>
      <c r="L39" s="48">
        <f t="shared" si="3"/>
        <v>235275.35001999995</v>
      </c>
      <c r="M39" s="26">
        <f>L39/H39*100</f>
        <v>86.742611218038078</v>
      </c>
      <c r="N39" s="2"/>
      <c r="O39" s="2"/>
      <c r="P39" s="60"/>
      <c r="Q39" s="60"/>
      <c r="R39" s="2"/>
      <c r="S39" s="2"/>
      <c r="T39" s="2"/>
    </row>
    <row r="40" spans="1:20" ht="13.5" customHeight="1" x14ac:dyDescent="0.25">
      <c r="A40" s="83" t="s">
        <v>124</v>
      </c>
      <c r="B40" s="83"/>
      <c r="C40" s="83"/>
      <c r="D40" s="83"/>
      <c r="E40" s="83"/>
      <c r="F40" s="83"/>
      <c r="G40" s="83"/>
      <c r="H40" s="27"/>
      <c r="I40" s="27"/>
      <c r="J40" s="27"/>
      <c r="K40" s="27"/>
      <c r="L40" s="46"/>
      <c r="M40" s="26"/>
      <c r="N40" s="2"/>
      <c r="O40" s="2"/>
      <c r="P40" s="60"/>
      <c r="Q40" s="60"/>
      <c r="R40" s="2"/>
      <c r="S40" s="2"/>
      <c r="T40" s="2"/>
    </row>
    <row r="41" spans="1:20" ht="13.5" customHeight="1" x14ac:dyDescent="0.25">
      <c r="A41" s="83" t="s">
        <v>125</v>
      </c>
      <c r="B41" s="83"/>
      <c r="C41" s="83"/>
      <c r="D41" s="83"/>
      <c r="E41" s="83"/>
      <c r="F41" s="83"/>
      <c r="G41" s="83"/>
      <c r="H41" s="27">
        <v>271233.88</v>
      </c>
      <c r="I41" s="27">
        <v>234667.24089999998</v>
      </c>
      <c r="J41" s="27">
        <f>J43</f>
        <v>899.94074999999998</v>
      </c>
      <c r="K41" s="27">
        <f>K43</f>
        <v>1508.0498700000001</v>
      </c>
      <c r="L41" s="46">
        <f t="shared" si="3"/>
        <v>235275.35001999995</v>
      </c>
      <c r="M41" s="26">
        <f t="shared" ref="M41:M46" si="10">L41/H41*100</f>
        <v>86.742611218038078</v>
      </c>
      <c r="N41" s="2"/>
      <c r="O41" s="2"/>
      <c r="P41" s="60"/>
      <c r="Q41" s="60"/>
      <c r="R41" s="2"/>
      <c r="S41" s="2"/>
      <c r="T41" s="2"/>
    </row>
    <row r="42" spans="1:20" ht="13.5" customHeight="1" x14ac:dyDescent="0.25">
      <c r="A42" s="83" t="s">
        <v>126</v>
      </c>
      <c r="B42" s="83"/>
      <c r="C42" s="83"/>
      <c r="D42" s="83"/>
      <c r="E42" s="83"/>
      <c r="F42" s="83"/>
      <c r="G42" s="83"/>
      <c r="H42" s="27"/>
      <c r="I42" s="27"/>
      <c r="J42" s="27"/>
      <c r="K42" s="27"/>
      <c r="L42" s="46"/>
      <c r="M42" s="26"/>
      <c r="N42" s="2"/>
      <c r="O42" s="2"/>
      <c r="P42" s="60"/>
      <c r="Q42" s="60"/>
      <c r="R42" s="2"/>
      <c r="S42" s="2"/>
      <c r="T42" s="2"/>
    </row>
    <row r="43" spans="1:20" ht="13.5" customHeight="1" x14ac:dyDescent="0.25">
      <c r="A43" s="79" t="s">
        <v>127</v>
      </c>
      <c r="B43" s="79"/>
      <c r="C43" s="79"/>
      <c r="D43" s="79"/>
      <c r="E43" s="79"/>
      <c r="F43" s="79"/>
      <c r="G43" s="79"/>
      <c r="H43" s="27">
        <v>268441.08</v>
      </c>
      <c r="I43" s="27">
        <v>224544.61750999998</v>
      </c>
      <c r="J43" s="27">
        <f>SUM(J10:J14,J17:J19,J21:J23,J25,J27:J30,J31:J33,J35:J38)</f>
        <v>899.94074999999998</v>
      </c>
      <c r="K43" s="27">
        <f>SUM(K10:K14,K17:K19,K21:K23,K25,K27:K30,K31:K33,K35:K38)</f>
        <v>1508.0498700000001</v>
      </c>
      <c r="L43" s="46">
        <f t="shared" si="3"/>
        <v>225152.72662999996</v>
      </c>
      <c r="M43" s="26">
        <f t="shared" si="10"/>
        <v>83.874169568234464</v>
      </c>
      <c r="N43" s="2"/>
      <c r="O43" s="2"/>
      <c r="P43" s="60"/>
      <c r="Q43" s="60"/>
      <c r="R43" s="2"/>
      <c r="S43" s="2"/>
      <c r="T43" s="2"/>
    </row>
    <row r="44" spans="1:20" ht="13.5" customHeight="1" x14ac:dyDescent="0.25">
      <c r="A44" s="79" t="s">
        <v>128</v>
      </c>
      <c r="B44" s="79"/>
      <c r="C44" s="79"/>
      <c r="D44" s="79"/>
      <c r="E44" s="79"/>
      <c r="F44" s="79"/>
      <c r="G44" s="79"/>
      <c r="H44" s="27"/>
      <c r="I44" s="27"/>
      <c r="J44" s="27"/>
      <c r="K44" s="27"/>
      <c r="L44" s="46"/>
      <c r="M44" s="26"/>
      <c r="N44" s="2"/>
      <c r="O44" s="2"/>
      <c r="P44" s="60"/>
      <c r="Q44" s="60"/>
      <c r="R44" s="2"/>
      <c r="S44" s="2"/>
      <c r="T44" s="2"/>
    </row>
    <row r="45" spans="1:20" ht="13.5" customHeight="1" x14ac:dyDescent="0.25">
      <c r="A45" s="79" t="s">
        <v>129</v>
      </c>
      <c r="B45" s="79"/>
      <c r="C45" s="79"/>
      <c r="D45" s="79"/>
      <c r="E45" s="79"/>
      <c r="F45" s="79"/>
      <c r="G45" s="79"/>
      <c r="H45" s="27"/>
      <c r="I45" s="27">
        <v>7340.1342199999999</v>
      </c>
      <c r="J45" s="27"/>
      <c r="K45" s="27"/>
      <c r="L45" s="46">
        <f t="shared" si="3"/>
        <v>7340.1342199999999</v>
      </c>
      <c r="M45" s="26">
        <v>0</v>
      </c>
      <c r="N45" s="2"/>
      <c r="O45" s="2"/>
      <c r="P45" s="60"/>
      <c r="Q45" s="60"/>
      <c r="R45" s="2"/>
      <c r="S45" s="2"/>
      <c r="T45" s="2"/>
    </row>
    <row r="46" spans="1:20" ht="15.75" customHeight="1" x14ac:dyDescent="0.25">
      <c r="A46" s="79" t="s">
        <v>130</v>
      </c>
      <c r="B46" s="79"/>
      <c r="C46" s="79"/>
      <c r="D46" s="79"/>
      <c r="E46" s="79"/>
      <c r="F46" s="79"/>
      <c r="G46" s="79"/>
      <c r="H46" s="27">
        <v>2792.8</v>
      </c>
      <c r="I46" s="27">
        <v>2782.4891699999998</v>
      </c>
      <c r="J46" s="27"/>
      <c r="K46" s="27"/>
      <c r="L46" s="46">
        <f t="shared" si="3"/>
        <v>2782.4891699999998</v>
      </c>
      <c r="M46" s="26">
        <f t="shared" si="10"/>
        <v>99.630806717272975</v>
      </c>
      <c r="N46" s="2"/>
      <c r="O46" s="2"/>
      <c r="P46" s="60"/>
      <c r="Q46" s="60"/>
      <c r="R46" s="2"/>
      <c r="S46" s="2"/>
      <c r="T46" s="2"/>
    </row>
    <row r="47" spans="1:20" ht="12.75" customHeight="1" x14ac:dyDescent="0.25">
      <c r="A47" s="83" t="s">
        <v>131</v>
      </c>
      <c r="B47" s="83"/>
      <c r="C47" s="83"/>
      <c r="D47" s="83"/>
      <c r="E47" s="83"/>
      <c r="F47" s="83"/>
      <c r="G47" s="83"/>
      <c r="H47" s="27">
        <v>0</v>
      </c>
      <c r="I47" s="27">
        <v>0</v>
      </c>
      <c r="J47" s="27"/>
      <c r="K47" s="27"/>
      <c r="L47" s="46">
        <f t="shared" si="3"/>
        <v>0</v>
      </c>
      <c r="M47" s="26">
        <v>0</v>
      </c>
      <c r="N47" s="2"/>
      <c r="O47" s="2"/>
      <c r="P47" s="60"/>
      <c r="Q47" s="60"/>
      <c r="R47" s="2"/>
      <c r="S47" s="2"/>
      <c r="T47" s="2"/>
    </row>
    <row r="48" spans="1:20" ht="12.75" customHeight="1" x14ac:dyDescent="0.25">
      <c r="A48" s="85"/>
      <c r="B48" s="85"/>
      <c r="C48" s="85"/>
      <c r="D48" s="85"/>
      <c r="E48" s="85"/>
      <c r="F48" s="85"/>
      <c r="G48" s="85"/>
      <c r="H48" s="27"/>
      <c r="I48" s="27"/>
      <c r="J48" s="27"/>
      <c r="K48" s="27"/>
      <c r="L48" s="5"/>
      <c r="M48" s="2"/>
      <c r="N48" s="2"/>
      <c r="O48" s="2"/>
      <c r="P48" s="60"/>
      <c r="Q48" s="60"/>
      <c r="R48" s="2"/>
      <c r="S48" s="2"/>
      <c r="T48" s="2"/>
    </row>
    <row r="49" spans="1:20" ht="15.75" x14ac:dyDescent="0.25">
      <c r="A49" s="16">
        <v>11</v>
      </c>
      <c r="B49" s="36">
        <v>2</v>
      </c>
      <c r="C49" s="16"/>
      <c r="D49" s="8" t="s">
        <v>50</v>
      </c>
      <c r="E49" s="16"/>
      <c r="F49" s="16"/>
      <c r="G49" s="16"/>
      <c r="H49" s="16"/>
      <c r="I49" s="16"/>
      <c r="J49" s="16"/>
      <c r="K49" s="16"/>
      <c r="L49" s="25"/>
      <c r="M49" s="16"/>
      <c r="N49" s="16"/>
      <c r="O49" s="16"/>
      <c r="P49" s="58"/>
      <c r="Q49" s="58"/>
      <c r="R49" s="16"/>
      <c r="S49" s="16"/>
      <c r="T49" s="16"/>
    </row>
    <row r="50" spans="1:20" ht="368.25" customHeight="1" x14ac:dyDescent="0.25">
      <c r="A50" s="6">
        <v>11</v>
      </c>
      <c r="B50" s="34">
        <v>2</v>
      </c>
      <c r="C50" s="20" t="s">
        <v>108</v>
      </c>
      <c r="D50" s="10" t="s">
        <v>51</v>
      </c>
      <c r="E50" s="6" t="s">
        <v>68</v>
      </c>
      <c r="F50" s="5">
        <v>2020</v>
      </c>
      <c r="G50" s="5">
        <v>2020</v>
      </c>
      <c r="H50" s="26">
        <v>0.2</v>
      </c>
      <c r="I50" s="26">
        <v>0</v>
      </c>
      <c r="J50" s="26"/>
      <c r="K50" s="26"/>
      <c r="L50" s="47">
        <f t="shared" ref="L50:L57" si="11">I50-J50+K50</f>
        <v>0</v>
      </c>
      <c r="M50" s="26">
        <f>L50/H50*100</f>
        <v>0</v>
      </c>
      <c r="N50" s="6" t="s">
        <v>168</v>
      </c>
      <c r="O50" s="6" t="s">
        <v>142</v>
      </c>
      <c r="P50" s="52">
        <v>1</v>
      </c>
      <c r="Q50" s="54">
        <v>5</v>
      </c>
      <c r="R50" s="5">
        <f>Q50/P50*100</f>
        <v>500</v>
      </c>
      <c r="S50" s="53" t="s">
        <v>194</v>
      </c>
      <c r="T50" s="14" t="s">
        <v>209</v>
      </c>
    </row>
    <row r="51" spans="1:20" ht="96.75" customHeight="1" x14ac:dyDescent="0.25">
      <c r="A51" s="77">
        <v>11</v>
      </c>
      <c r="B51" s="34">
        <v>2</v>
      </c>
      <c r="C51" s="20"/>
      <c r="D51" s="10" t="s">
        <v>232</v>
      </c>
      <c r="E51" s="77" t="s">
        <v>68</v>
      </c>
      <c r="F51" s="5">
        <v>2020</v>
      </c>
      <c r="G51" s="5">
        <v>2020</v>
      </c>
      <c r="H51" s="26">
        <v>0</v>
      </c>
      <c r="I51" s="26">
        <v>0</v>
      </c>
      <c r="J51" s="26"/>
      <c r="K51" s="26"/>
      <c r="L51" s="47">
        <f t="shared" si="11"/>
        <v>0</v>
      </c>
      <c r="M51" s="26">
        <v>0</v>
      </c>
      <c r="N51" s="77" t="s">
        <v>233</v>
      </c>
      <c r="O51" s="77" t="s">
        <v>142</v>
      </c>
      <c r="P51" s="78">
        <v>774</v>
      </c>
      <c r="Q51" s="78">
        <v>790</v>
      </c>
      <c r="R51" s="5">
        <f>Q51/P51*100</f>
        <v>102.0671834625323</v>
      </c>
      <c r="S51" s="53" t="s">
        <v>194</v>
      </c>
      <c r="T51" s="14" t="s">
        <v>234</v>
      </c>
    </row>
    <row r="52" spans="1:20" ht="236.25" x14ac:dyDescent="0.25">
      <c r="A52" s="6">
        <v>11</v>
      </c>
      <c r="B52" s="34">
        <v>2</v>
      </c>
      <c r="C52" s="2"/>
      <c r="D52" s="10" t="s">
        <v>52</v>
      </c>
      <c r="E52" s="6" t="s">
        <v>68</v>
      </c>
      <c r="F52" s="5">
        <v>2020</v>
      </c>
      <c r="G52" s="5">
        <v>2020</v>
      </c>
      <c r="H52" s="26">
        <v>0</v>
      </c>
      <c r="I52" s="26">
        <v>0</v>
      </c>
      <c r="J52" s="26"/>
      <c r="K52" s="26"/>
      <c r="L52" s="47">
        <f t="shared" si="11"/>
        <v>0</v>
      </c>
      <c r="M52" s="26">
        <v>0</v>
      </c>
      <c r="N52" s="6" t="s">
        <v>169</v>
      </c>
      <c r="O52" s="6" t="s">
        <v>142</v>
      </c>
      <c r="P52" s="52">
        <v>45</v>
      </c>
      <c r="Q52" s="52">
        <v>45</v>
      </c>
      <c r="R52" s="5">
        <f>Q52/P52*100</f>
        <v>100</v>
      </c>
      <c r="S52" s="41" t="s">
        <v>194</v>
      </c>
      <c r="T52" s="2"/>
    </row>
    <row r="53" spans="1:20" ht="15.75" x14ac:dyDescent="0.25">
      <c r="A53" s="81" t="s">
        <v>132</v>
      </c>
      <c r="B53" s="81"/>
      <c r="C53" s="81"/>
      <c r="D53" s="81"/>
      <c r="E53" s="81"/>
      <c r="F53" s="81"/>
      <c r="G53" s="81"/>
      <c r="H53" s="32">
        <v>0.2</v>
      </c>
      <c r="I53" s="32">
        <v>0</v>
      </c>
      <c r="J53" s="32"/>
      <c r="K53" s="32"/>
      <c r="L53" s="46">
        <f t="shared" si="11"/>
        <v>0</v>
      </c>
      <c r="M53" s="26">
        <f>L53/H53*100</f>
        <v>0</v>
      </c>
      <c r="N53" s="2"/>
      <c r="O53" s="2"/>
      <c r="P53" s="60"/>
      <c r="Q53" s="60"/>
      <c r="R53" s="2"/>
      <c r="S53" s="2"/>
      <c r="T53" s="2"/>
    </row>
    <row r="54" spans="1:20" ht="15.75" x14ac:dyDescent="0.25">
      <c r="A54" s="80" t="s">
        <v>124</v>
      </c>
      <c r="B54" s="80"/>
      <c r="C54" s="80"/>
      <c r="D54" s="80"/>
      <c r="E54" s="80"/>
      <c r="F54" s="80"/>
      <c r="G54" s="80"/>
      <c r="H54" s="26"/>
      <c r="I54" s="26"/>
      <c r="J54" s="26"/>
      <c r="K54" s="26"/>
      <c r="L54" s="46"/>
      <c r="M54" s="26"/>
      <c r="N54" s="2"/>
      <c r="O54" s="2"/>
      <c r="P54" s="60"/>
      <c r="Q54" s="60"/>
      <c r="R54" s="2"/>
      <c r="S54" s="2"/>
      <c r="T54" s="2"/>
    </row>
    <row r="55" spans="1:20" ht="15.75" x14ac:dyDescent="0.25">
      <c r="A55" s="80" t="s">
        <v>125</v>
      </c>
      <c r="B55" s="80"/>
      <c r="C55" s="80"/>
      <c r="D55" s="80"/>
      <c r="E55" s="80"/>
      <c r="F55" s="80"/>
      <c r="G55" s="80"/>
      <c r="H55" s="26">
        <v>0.2</v>
      </c>
      <c r="I55" s="26">
        <v>0</v>
      </c>
      <c r="J55" s="26"/>
      <c r="K55" s="26"/>
      <c r="L55" s="46">
        <f t="shared" si="11"/>
        <v>0</v>
      </c>
      <c r="M55" s="26">
        <v>0</v>
      </c>
      <c r="N55" s="2"/>
      <c r="O55" s="2"/>
      <c r="P55" s="60"/>
      <c r="Q55" s="60"/>
      <c r="R55" s="2"/>
      <c r="S55" s="2"/>
      <c r="T55" s="2"/>
    </row>
    <row r="56" spans="1:20" ht="15.75" x14ac:dyDescent="0.25">
      <c r="A56" s="80" t="s">
        <v>126</v>
      </c>
      <c r="B56" s="80"/>
      <c r="C56" s="80"/>
      <c r="D56" s="80"/>
      <c r="E56" s="80"/>
      <c r="F56" s="80"/>
      <c r="G56" s="80"/>
      <c r="H56" s="26"/>
      <c r="I56" s="26"/>
      <c r="J56" s="26"/>
      <c r="K56" s="26"/>
      <c r="L56" s="46"/>
      <c r="M56" s="26"/>
      <c r="N56" s="2"/>
      <c r="O56" s="2"/>
      <c r="P56" s="60"/>
      <c r="Q56" s="60"/>
      <c r="R56" s="2"/>
      <c r="S56" s="2"/>
      <c r="T56" s="2"/>
    </row>
    <row r="57" spans="1:20" ht="15.75" x14ac:dyDescent="0.25">
      <c r="A57" s="79" t="s">
        <v>127</v>
      </c>
      <c r="B57" s="79"/>
      <c r="C57" s="79"/>
      <c r="D57" s="79"/>
      <c r="E57" s="79"/>
      <c r="F57" s="79"/>
      <c r="G57" s="79"/>
      <c r="H57" s="26">
        <v>0.2</v>
      </c>
      <c r="I57" s="26">
        <v>0</v>
      </c>
      <c r="J57" s="26"/>
      <c r="K57" s="26"/>
      <c r="L57" s="46">
        <f t="shared" si="11"/>
        <v>0</v>
      </c>
      <c r="M57" s="26">
        <v>0</v>
      </c>
      <c r="N57" s="2"/>
      <c r="O57" s="2"/>
      <c r="P57" s="60"/>
      <c r="Q57" s="60"/>
      <c r="R57" s="2"/>
      <c r="S57" s="2"/>
      <c r="T57" s="2"/>
    </row>
    <row r="58" spans="1:20" ht="15.75" x14ac:dyDescent="0.25">
      <c r="A58" s="79" t="s">
        <v>128</v>
      </c>
      <c r="B58" s="79"/>
      <c r="C58" s="79"/>
      <c r="D58" s="79"/>
      <c r="E58" s="79"/>
      <c r="F58" s="79"/>
      <c r="G58" s="79"/>
      <c r="H58" s="26"/>
      <c r="I58" s="26"/>
      <c r="J58" s="26"/>
      <c r="K58" s="26"/>
      <c r="L58" s="5"/>
      <c r="M58" s="2"/>
      <c r="N58" s="2"/>
      <c r="O58" s="2"/>
      <c r="P58" s="60"/>
      <c r="Q58" s="60"/>
      <c r="R58" s="2"/>
      <c r="S58" s="2"/>
      <c r="T58" s="2"/>
    </row>
    <row r="59" spans="1:20" ht="15.75" x14ac:dyDescent="0.25">
      <c r="A59" s="79" t="s">
        <v>129</v>
      </c>
      <c r="B59" s="79"/>
      <c r="C59" s="79"/>
      <c r="D59" s="79"/>
      <c r="E59" s="79"/>
      <c r="F59" s="79"/>
      <c r="G59" s="79"/>
      <c r="H59" s="26"/>
      <c r="I59" s="26"/>
      <c r="J59" s="26"/>
      <c r="K59" s="26"/>
      <c r="L59" s="5"/>
      <c r="M59" s="2"/>
      <c r="N59" s="2"/>
      <c r="O59" s="2"/>
      <c r="P59" s="60"/>
      <c r="Q59" s="60"/>
      <c r="R59" s="2"/>
      <c r="S59" s="2"/>
      <c r="T59" s="2"/>
    </row>
    <row r="60" spans="1:20" ht="15.75" x14ac:dyDescent="0.25">
      <c r="A60" s="79" t="s">
        <v>130</v>
      </c>
      <c r="B60" s="79"/>
      <c r="C60" s="79"/>
      <c r="D60" s="79"/>
      <c r="E60" s="79"/>
      <c r="F60" s="79"/>
      <c r="G60" s="79"/>
      <c r="H60" s="26"/>
      <c r="I60" s="26"/>
      <c r="J60" s="26"/>
      <c r="K60" s="26"/>
      <c r="L60" s="5"/>
      <c r="M60" s="2"/>
      <c r="N60" s="2"/>
      <c r="O60" s="2"/>
      <c r="P60" s="60"/>
      <c r="Q60" s="60"/>
      <c r="R60" s="2"/>
      <c r="S60" s="2"/>
      <c r="T60" s="2"/>
    </row>
    <row r="61" spans="1:20" ht="15.75" x14ac:dyDescent="0.25">
      <c r="A61" s="80" t="s">
        <v>131</v>
      </c>
      <c r="B61" s="80"/>
      <c r="C61" s="80"/>
      <c r="D61" s="80"/>
      <c r="E61" s="80"/>
      <c r="F61" s="80"/>
      <c r="G61" s="80"/>
      <c r="H61" s="26"/>
      <c r="I61" s="26"/>
      <c r="J61" s="26"/>
      <c r="K61" s="26"/>
      <c r="L61" s="5"/>
      <c r="M61" s="2"/>
      <c r="N61" s="2"/>
      <c r="O61" s="2"/>
      <c r="P61" s="60"/>
      <c r="Q61" s="60"/>
      <c r="R61" s="2"/>
      <c r="S61" s="2"/>
      <c r="T61" s="2"/>
    </row>
    <row r="62" spans="1:20" ht="15.75" x14ac:dyDescent="0.25">
      <c r="A62" s="85"/>
      <c r="B62" s="85"/>
      <c r="C62" s="85"/>
      <c r="D62" s="85"/>
      <c r="E62" s="85"/>
      <c r="F62" s="85"/>
      <c r="G62" s="85"/>
      <c r="H62" s="26"/>
      <c r="I62" s="26"/>
      <c r="J62" s="26"/>
      <c r="K62" s="26"/>
      <c r="L62" s="5"/>
      <c r="M62" s="2"/>
      <c r="N62" s="2"/>
      <c r="O62" s="2"/>
      <c r="P62" s="60"/>
      <c r="Q62" s="60"/>
      <c r="R62" s="2"/>
      <c r="S62" s="2"/>
      <c r="T62" s="2"/>
    </row>
    <row r="63" spans="1:20" ht="15.75" x14ac:dyDescent="0.25">
      <c r="A63" s="25">
        <v>11</v>
      </c>
      <c r="B63" s="36">
        <v>3</v>
      </c>
      <c r="C63" s="16"/>
      <c r="D63" s="88" t="s">
        <v>53</v>
      </c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90"/>
    </row>
    <row r="64" spans="1:20" ht="31.5" x14ac:dyDescent="0.25">
      <c r="A64" s="21">
        <v>11</v>
      </c>
      <c r="B64" s="35" t="s">
        <v>109</v>
      </c>
      <c r="C64" s="22" t="s">
        <v>90</v>
      </c>
      <c r="D64" s="8" t="s">
        <v>54</v>
      </c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60"/>
      <c r="Q64" s="60"/>
      <c r="R64" s="2"/>
      <c r="S64" s="2"/>
      <c r="T64" s="2"/>
    </row>
    <row r="65" spans="1:20" ht="97.5" customHeight="1" x14ac:dyDescent="0.25">
      <c r="A65" s="6">
        <v>11</v>
      </c>
      <c r="B65" s="34">
        <v>3</v>
      </c>
      <c r="C65" s="14" t="s">
        <v>110</v>
      </c>
      <c r="D65" s="18" t="s">
        <v>55</v>
      </c>
      <c r="E65" s="13" t="s">
        <v>73</v>
      </c>
      <c r="F65" s="5">
        <v>2020</v>
      </c>
      <c r="G65" s="5">
        <v>2020</v>
      </c>
      <c r="H65" s="30">
        <v>762581.47</v>
      </c>
      <c r="I65" s="30">
        <v>708442.53341000003</v>
      </c>
      <c r="J65" s="30">
        <v>76025.441919999997</v>
      </c>
      <c r="K65" s="30">
        <v>60317.175439999999</v>
      </c>
      <c r="L65" s="47">
        <f>I65-J65+K65</f>
        <v>692734.26693000004</v>
      </c>
      <c r="M65" s="26">
        <f>L65/H65*100</f>
        <v>90.840689707553494</v>
      </c>
      <c r="N65" s="6" t="s">
        <v>170</v>
      </c>
      <c r="O65" s="6" t="s">
        <v>171</v>
      </c>
      <c r="P65" s="28" t="s">
        <v>184</v>
      </c>
      <c r="Q65" s="28" t="s">
        <v>184</v>
      </c>
      <c r="R65" s="5">
        <v>100</v>
      </c>
      <c r="S65" s="41" t="s">
        <v>194</v>
      </c>
      <c r="T65" s="2"/>
    </row>
    <row r="66" spans="1:20" ht="87" customHeight="1" x14ac:dyDescent="0.25">
      <c r="A66" s="6">
        <v>11</v>
      </c>
      <c r="B66" s="34">
        <v>3</v>
      </c>
      <c r="C66" s="20" t="s">
        <v>111</v>
      </c>
      <c r="D66" s="18" t="s">
        <v>56</v>
      </c>
      <c r="E66" s="15" t="s">
        <v>73</v>
      </c>
      <c r="F66" s="5">
        <v>2020</v>
      </c>
      <c r="G66" s="5">
        <v>2020</v>
      </c>
      <c r="H66" s="31">
        <v>29706.98</v>
      </c>
      <c r="I66" s="31">
        <v>29716.076980000002</v>
      </c>
      <c r="J66" s="31"/>
      <c r="K66" s="31"/>
      <c r="L66" s="47">
        <f t="shared" ref="L66:L87" si="12">I66-J66+K66</f>
        <v>29716.076980000002</v>
      </c>
      <c r="M66" s="26">
        <f t="shared" ref="M66:M72" si="13">L66/H66*100</f>
        <v>100.03062236551814</v>
      </c>
      <c r="N66" s="6" t="s">
        <v>172</v>
      </c>
      <c r="O66" s="6" t="s">
        <v>173</v>
      </c>
      <c r="P66" s="52">
        <v>840</v>
      </c>
      <c r="Q66" s="52">
        <v>663.3</v>
      </c>
      <c r="R66" s="5">
        <f>Q66/P66*100</f>
        <v>78.964285714285708</v>
      </c>
      <c r="S66" s="14" t="s">
        <v>195</v>
      </c>
      <c r="T66" s="14" t="s">
        <v>222</v>
      </c>
    </row>
    <row r="67" spans="1:20" ht="101.25" customHeight="1" x14ac:dyDescent="0.25">
      <c r="A67" s="6">
        <v>11</v>
      </c>
      <c r="B67" s="34">
        <v>3</v>
      </c>
      <c r="C67" s="20" t="s">
        <v>112</v>
      </c>
      <c r="D67" s="10" t="s">
        <v>57</v>
      </c>
      <c r="E67" s="15" t="s">
        <v>73</v>
      </c>
      <c r="F67" s="5">
        <v>2020</v>
      </c>
      <c r="G67" s="5">
        <v>2020</v>
      </c>
      <c r="H67" s="31">
        <v>10099.959999999999</v>
      </c>
      <c r="I67" s="31">
        <v>9052.2150000000001</v>
      </c>
      <c r="J67" s="31"/>
      <c r="K67" s="31">
        <v>246.29298</v>
      </c>
      <c r="L67" s="47">
        <f t="shared" si="12"/>
        <v>9298.5079800000003</v>
      </c>
      <c r="M67" s="26">
        <f t="shared" si="13"/>
        <v>92.064800058614111</v>
      </c>
      <c r="N67" s="6" t="s">
        <v>174</v>
      </c>
      <c r="O67" s="6" t="s">
        <v>145</v>
      </c>
      <c r="P67" s="52">
        <v>15500</v>
      </c>
      <c r="Q67" s="54">
        <v>14452</v>
      </c>
      <c r="R67" s="5">
        <f t="shared" ref="R67:R72" si="14">Q67/P67*100</f>
        <v>93.238709677419351</v>
      </c>
      <c r="S67" s="14" t="s">
        <v>195</v>
      </c>
      <c r="T67" s="14" t="s">
        <v>222</v>
      </c>
    </row>
    <row r="68" spans="1:20" ht="151.5" customHeight="1" x14ac:dyDescent="0.25">
      <c r="A68" s="6">
        <v>11</v>
      </c>
      <c r="B68" s="34">
        <v>3</v>
      </c>
      <c r="C68" s="20" t="s">
        <v>113</v>
      </c>
      <c r="D68" s="10" t="s">
        <v>58</v>
      </c>
      <c r="E68" s="13" t="s">
        <v>73</v>
      </c>
      <c r="F68" s="5">
        <v>2020</v>
      </c>
      <c r="G68" s="5">
        <v>2020</v>
      </c>
      <c r="H68" s="31">
        <v>63327.19</v>
      </c>
      <c r="I68" s="31">
        <v>60805.9689</v>
      </c>
      <c r="J68" s="31"/>
      <c r="K68" s="31">
        <v>1033.3843199999999</v>
      </c>
      <c r="L68" s="47">
        <f t="shared" si="12"/>
        <v>61839.353219999997</v>
      </c>
      <c r="M68" s="26">
        <f t="shared" si="13"/>
        <v>97.650556135524084</v>
      </c>
      <c r="N68" s="6" t="s">
        <v>175</v>
      </c>
      <c r="O68" s="6" t="s">
        <v>144</v>
      </c>
      <c r="P68" s="52">
        <v>2342</v>
      </c>
      <c r="Q68" s="52">
        <v>12011.386</v>
      </c>
      <c r="R68" s="5">
        <f t="shared" si="14"/>
        <v>512.86874466268148</v>
      </c>
      <c r="S68" s="41" t="s">
        <v>194</v>
      </c>
      <c r="T68" s="14" t="s">
        <v>201</v>
      </c>
    </row>
    <row r="69" spans="1:20" ht="141.75" x14ac:dyDescent="0.25">
      <c r="A69" s="6">
        <v>11</v>
      </c>
      <c r="B69" s="34">
        <v>3</v>
      </c>
      <c r="C69" s="23"/>
      <c r="D69" s="9" t="s">
        <v>59</v>
      </c>
      <c r="E69" s="13" t="s">
        <v>73</v>
      </c>
      <c r="F69" s="5">
        <v>2020</v>
      </c>
      <c r="G69" s="5">
        <v>2020</v>
      </c>
      <c r="H69" s="27">
        <v>0</v>
      </c>
      <c r="I69" s="27">
        <v>0</v>
      </c>
      <c r="J69" s="27"/>
      <c r="K69" s="27"/>
      <c r="L69" s="47">
        <f t="shared" si="12"/>
        <v>0</v>
      </c>
      <c r="M69" s="26">
        <v>0</v>
      </c>
      <c r="N69" s="6" t="s">
        <v>176</v>
      </c>
      <c r="O69" s="6" t="s">
        <v>143</v>
      </c>
      <c r="P69" s="52">
        <v>100</v>
      </c>
      <c r="Q69" s="52">
        <v>96</v>
      </c>
      <c r="R69" s="5">
        <f t="shared" si="14"/>
        <v>96</v>
      </c>
      <c r="S69" s="14" t="s">
        <v>195</v>
      </c>
      <c r="T69" s="14" t="s">
        <v>222</v>
      </c>
    </row>
    <row r="70" spans="1:20" ht="133.5" customHeight="1" x14ac:dyDescent="0.25">
      <c r="A70" s="6">
        <v>11</v>
      </c>
      <c r="B70" s="34">
        <v>3</v>
      </c>
      <c r="C70" s="20" t="s">
        <v>114</v>
      </c>
      <c r="D70" s="18" t="s">
        <v>60</v>
      </c>
      <c r="E70" s="15" t="s">
        <v>73</v>
      </c>
      <c r="F70" s="5">
        <v>2020</v>
      </c>
      <c r="G70" s="5">
        <v>2020</v>
      </c>
      <c r="H70" s="27">
        <v>6823.96</v>
      </c>
      <c r="I70" s="27">
        <v>5954.2342799999997</v>
      </c>
      <c r="J70" s="27">
        <v>217.49</v>
      </c>
      <c r="K70" s="27">
        <v>41.55</v>
      </c>
      <c r="L70" s="47">
        <f t="shared" si="12"/>
        <v>5778.2942800000001</v>
      </c>
      <c r="M70" s="26">
        <f t="shared" si="13"/>
        <v>84.676555548391249</v>
      </c>
      <c r="N70" s="6" t="s">
        <v>177</v>
      </c>
      <c r="O70" s="6" t="s">
        <v>145</v>
      </c>
      <c r="P70" s="52">
        <v>10</v>
      </c>
      <c r="Q70" s="52">
        <v>17</v>
      </c>
      <c r="R70" s="5">
        <f t="shared" si="14"/>
        <v>170</v>
      </c>
      <c r="S70" s="41" t="s">
        <v>194</v>
      </c>
      <c r="T70" s="12" t="s">
        <v>214</v>
      </c>
    </row>
    <row r="71" spans="1:20" ht="196.5" customHeight="1" x14ac:dyDescent="0.25">
      <c r="A71" s="6">
        <v>11</v>
      </c>
      <c r="B71" s="34">
        <v>3</v>
      </c>
      <c r="C71" s="20" t="s">
        <v>115</v>
      </c>
      <c r="D71" s="10" t="s">
        <v>61</v>
      </c>
      <c r="E71" s="13" t="s">
        <v>73</v>
      </c>
      <c r="F71" s="5">
        <v>2020</v>
      </c>
      <c r="G71" s="5">
        <v>2020</v>
      </c>
      <c r="H71" s="31">
        <v>44713.62</v>
      </c>
      <c r="I71" s="31">
        <v>45283.812559999998</v>
      </c>
      <c r="J71" s="31"/>
      <c r="K71" s="31">
        <v>1965.90644</v>
      </c>
      <c r="L71" s="47">
        <f t="shared" si="12"/>
        <v>47249.718999999997</v>
      </c>
      <c r="M71" s="26">
        <f t="shared" si="13"/>
        <v>105.67187134479381</v>
      </c>
      <c r="N71" s="6" t="s">
        <v>178</v>
      </c>
      <c r="O71" s="6" t="s">
        <v>179</v>
      </c>
      <c r="P71" s="28">
        <v>80.5</v>
      </c>
      <c r="Q71" s="28">
        <v>81.775000000000006</v>
      </c>
      <c r="R71" s="5">
        <f t="shared" si="14"/>
        <v>101.58385093167703</v>
      </c>
      <c r="S71" s="41" t="s">
        <v>194</v>
      </c>
      <c r="T71" s="14" t="s">
        <v>210</v>
      </c>
    </row>
    <row r="72" spans="1:20" ht="96.75" customHeight="1" x14ac:dyDescent="0.25">
      <c r="A72" s="6">
        <v>11</v>
      </c>
      <c r="B72" s="34">
        <v>3</v>
      </c>
      <c r="C72" s="20" t="s">
        <v>116</v>
      </c>
      <c r="D72" s="18" t="s">
        <v>62</v>
      </c>
      <c r="E72" s="13" t="s">
        <v>73</v>
      </c>
      <c r="F72" s="5">
        <v>2020</v>
      </c>
      <c r="G72" s="5">
        <v>2020</v>
      </c>
      <c r="H72" s="31">
        <v>28533.18</v>
      </c>
      <c r="I72" s="31">
        <v>30624.493729999998</v>
      </c>
      <c r="J72" s="31">
        <v>2748.8202099999999</v>
      </c>
      <c r="K72" s="31">
        <v>0.22</v>
      </c>
      <c r="L72" s="47">
        <f t="shared" si="12"/>
        <v>27875.893519999998</v>
      </c>
      <c r="M72" s="26">
        <f t="shared" si="13"/>
        <v>97.696413508764181</v>
      </c>
      <c r="N72" s="6" t="s">
        <v>180</v>
      </c>
      <c r="O72" s="6" t="s">
        <v>145</v>
      </c>
      <c r="P72" s="61">
        <v>168</v>
      </c>
      <c r="Q72" s="61">
        <v>178</v>
      </c>
      <c r="R72" s="5">
        <f t="shared" si="14"/>
        <v>105.95238095238095</v>
      </c>
      <c r="S72" s="41" t="s">
        <v>194</v>
      </c>
      <c r="T72" s="12" t="s">
        <v>211</v>
      </c>
    </row>
    <row r="73" spans="1:20" ht="182.25" customHeight="1" x14ac:dyDescent="0.25">
      <c r="A73" s="6">
        <v>11</v>
      </c>
      <c r="B73" s="34">
        <v>3</v>
      </c>
      <c r="C73" s="2"/>
      <c r="D73" s="14" t="s">
        <v>63</v>
      </c>
      <c r="E73" s="6" t="s">
        <v>68</v>
      </c>
      <c r="F73" s="5">
        <v>2020</v>
      </c>
      <c r="G73" s="5">
        <v>2020</v>
      </c>
      <c r="H73" s="27">
        <v>0</v>
      </c>
      <c r="I73" s="27">
        <v>0</v>
      </c>
      <c r="J73" s="27"/>
      <c r="K73" s="27"/>
      <c r="L73" s="47">
        <f t="shared" si="12"/>
        <v>0</v>
      </c>
      <c r="M73" s="26">
        <v>0</v>
      </c>
      <c r="N73" s="6" t="s">
        <v>181</v>
      </c>
      <c r="O73" s="6" t="s">
        <v>143</v>
      </c>
      <c r="P73" s="56">
        <v>20</v>
      </c>
      <c r="Q73" s="51">
        <v>20</v>
      </c>
      <c r="R73" s="5">
        <f>((P73-Q73 )/P73)*100+100</f>
        <v>100</v>
      </c>
      <c r="S73" s="41" t="s">
        <v>194</v>
      </c>
      <c r="T73" s="2"/>
    </row>
    <row r="74" spans="1:20" ht="126" x14ac:dyDescent="0.25">
      <c r="A74" s="6">
        <v>11</v>
      </c>
      <c r="B74" s="34">
        <v>3</v>
      </c>
      <c r="C74" s="2"/>
      <c r="D74" s="10" t="s">
        <v>64</v>
      </c>
      <c r="E74" s="7" t="s">
        <v>73</v>
      </c>
      <c r="F74" s="5">
        <v>2020</v>
      </c>
      <c r="G74" s="5">
        <v>2020</v>
      </c>
      <c r="H74" s="27">
        <v>0</v>
      </c>
      <c r="I74" s="27"/>
      <c r="J74" s="27"/>
      <c r="K74" s="27"/>
      <c r="L74" s="47">
        <f t="shared" si="12"/>
        <v>0</v>
      </c>
      <c r="M74" s="26">
        <v>0</v>
      </c>
      <c r="N74" s="7" t="s">
        <v>182</v>
      </c>
      <c r="O74" s="7" t="s">
        <v>143</v>
      </c>
      <c r="P74" s="56">
        <v>50</v>
      </c>
      <c r="Q74" s="56">
        <v>0</v>
      </c>
      <c r="R74" s="5">
        <f>Q74/P74*100</f>
        <v>0</v>
      </c>
      <c r="S74" s="14" t="s">
        <v>195</v>
      </c>
      <c r="T74" s="12" t="s">
        <v>223</v>
      </c>
    </row>
    <row r="75" spans="1:20" ht="99.75" customHeight="1" x14ac:dyDescent="0.25">
      <c r="A75" s="6">
        <v>11</v>
      </c>
      <c r="B75" s="34">
        <v>3</v>
      </c>
      <c r="C75" s="2"/>
      <c r="D75" s="10" t="s">
        <v>65</v>
      </c>
      <c r="E75" s="7" t="s">
        <v>73</v>
      </c>
      <c r="F75" s="5">
        <v>2020</v>
      </c>
      <c r="G75" s="5">
        <v>2020</v>
      </c>
      <c r="H75" s="27">
        <v>0</v>
      </c>
      <c r="I75" s="27"/>
      <c r="J75" s="27"/>
      <c r="K75" s="27"/>
      <c r="L75" s="47">
        <f t="shared" si="12"/>
        <v>0</v>
      </c>
      <c r="M75" s="26">
        <v>0</v>
      </c>
      <c r="N75" s="6" t="s">
        <v>183</v>
      </c>
      <c r="O75" s="6" t="s">
        <v>142</v>
      </c>
      <c r="P75" s="34">
        <v>5</v>
      </c>
      <c r="Q75" s="34">
        <v>0</v>
      </c>
      <c r="R75" s="5">
        <f>Q75/P75*100</f>
        <v>0</v>
      </c>
      <c r="S75" s="14" t="s">
        <v>195</v>
      </c>
      <c r="T75" s="12" t="s">
        <v>212</v>
      </c>
    </row>
    <row r="76" spans="1:20" ht="31.5" x14ac:dyDescent="0.25">
      <c r="A76" s="21">
        <v>11</v>
      </c>
      <c r="B76" s="35" t="s">
        <v>109</v>
      </c>
      <c r="C76" s="22" t="s">
        <v>94</v>
      </c>
      <c r="D76" s="87" t="s">
        <v>74</v>
      </c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</row>
    <row r="77" spans="1:20" ht="189" customHeight="1" x14ac:dyDescent="0.25">
      <c r="A77" s="6">
        <v>11</v>
      </c>
      <c r="B77" s="34">
        <v>3</v>
      </c>
      <c r="C77" s="14" t="s">
        <v>117</v>
      </c>
      <c r="D77" s="15" t="s">
        <v>75</v>
      </c>
      <c r="E77" s="6" t="s">
        <v>73</v>
      </c>
      <c r="F77" s="5">
        <v>2020</v>
      </c>
      <c r="G77" s="5">
        <v>2020</v>
      </c>
      <c r="H77" s="5">
        <v>653704.55000000005</v>
      </c>
      <c r="I77" s="5">
        <v>669693.01</v>
      </c>
      <c r="J77" s="5"/>
      <c r="K77" s="5"/>
      <c r="L77" s="47">
        <f t="shared" si="12"/>
        <v>669693.01</v>
      </c>
      <c r="M77" s="26">
        <f>L77/H77*100</f>
        <v>102.44582357580347</v>
      </c>
      <c r="N77" s="6" t="s">
        <v>185</v>
      </c>
      <c r="O77" s="6" t="s">
        <v>179</v>
      </c>
      <c r="P77" s="62">
        <v>60</v>
      </c>
      <c r="Q77" s="76">
        <v>30.687000000000001</v>
      </c>
      <c r="R77" s="4">
        <f>Q77/P77*100</f>
        <v>51.14500000000001</v>
      </c>
      <c r="S77" s="14" t="s">
        <v>195</v>
      </c>
      <c r="T77" s="14" t="s">
        <v>224</v>
      </c>
    </row>
    <row r="78" spans="1:20" ht="148.5" customHeight="1" x14ac:dyDescent="0.25">
      <c r="A78" s="6">
        <v>11</v>
      </c>
      <c r="B78" s="34">
        <v>3</v>
      </c>
      <c r="C78" s="24" t="s">
        <v>118</v>
      </c>
      <c r="D78" s="15" t="s">
        <v>76</v>
      </c>
      <c r="E78" s="6" t="s">
        <v>68</v>
      </c>
      <c r="F78" s="5">
        <v>2020</v>
      </c>
      <c r="G78" s="5">
        <v>2020</v>
      </c>
      <c r="H78" s="27">
        <v>16704.61</v>
      </c>
      <c r="I78" s="27">
        <v>6566.8870000000006</v>
      </c>
      <c r="J78" s="27"/>
      <c r="K78" s="27"/>
      <c r="L78" s="47">
        <f t="shared" si="12"/>
        <v>6566.8870000000006</v>
      </c>
      <c r="M78" s="26">
        <f>L78/H78*100</f>
        <v>39.311824699888234</v>
      </c>
      <c r="N78" s="6" t="s">
        <v>186</v>
      </c>
      <c r="O78" s="6" t="s">
        <v>143</v>
      </c>
      <c r="P78" s="62">
        <v>100</v>
      </c>
      <c r="Q78" s="62">
        <v>100</v>
      </c>
      <c r="R78" s="5">
        <f>Q78/P78*100</f>
        <v>100</v>
      </c>
      <c r="S78" s="41" t="s">
        <v>194</v>
      </c>
      <c r="T78" s="2"/>
    </row>
    <row r="79" spans="1:20" ht="31.5" x14ac:dyDescent="0.25">
      <c r="A79" s="21">
        <v>11</v>
      </c>
      <c r="B79" s="35" t="s">
        <v>109</v>
      </c>
      <c r="C79" s="22" t="s">
        <v>96</v>
      </c>
      <c r="D79" s="16" t="s">
        <v>77</v>
      </c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60"/>
      <c r="Q79" s="60"/>
      <c r="R79" s="2"/>
      <c r="S79" s="2"/>
      <c r="T79" s="2"/>
    </row>
    <row r="80" spans="1:20" ht="141.75" x14ac:dyDescent="0.25">
      <c r="A80" s="6">
        <v>11</v>
      </c>
      <c r="B80" s="34">
        <v>3</v>
      </c>
      <c r="C80" s="20" t="s">
        <v>119</v>
      </c>
      <c r="D80" s="15" t="s">
        <v>78</v>
      </c>
      <c r="E80" s="6" t="s">
        <v>73</v>
      </c>
      <c r="F80" s="5">
        <v>2020</v>
      </c>
      <c r="G80" s="5">
        <v>2020</v>
      </c>
      <c r="H80" s="27">
        <v>8424.19</v>
      </c>
      <c r="I80" s="27">
        <v>2733.6608299999998</v>
      </c>
      <c r="J80" s="27"/>
      <c r="K80" s="27"/>
      <c r="L80" s="47">
        <f t="shared" si="12"/>
        <v>2733.6608299999998</v>
      </c>
      <c r="M80" s="26">
        <f>L80/H80*100</f>
        <v>32.4501326537032</v>
      </c>
      <c r="N80" s="6" t="s">
        <v>187</v>
      </c>
      <c r="O80" s="6" t="s">
        <v>188</v>
      </c>
      <c r="P80" s="52">
        <v>25000</v>
      </c>
      <c r="Q80" s="52">
        <v>98519.07</v>
      </c>
      <c r="R80" s="4">
        <f>Q80/P80*100</f>
        <v>394.07628000000005</v>
      </c>
      <c r="S80" s="41" t="s">
        <v>194</v>
      </c>
      <c r="T80" s="14" t="s">
        <v>213</v>
      </c>
    </row>
    <row r="81" spans="1:20" ht="15.75" x14ac:dyDescent="0.25">
      <c r="A81" s="81" t="s">
        <v>133</v>
      </c>
      <c r="B81" s="81"/>
      <c r="C81" s="81"/>
      <c r="D81" s="81"/>
      <c r="E81" s="81"/>
      <c r="F81" s="81"/>
      <c r="G81" s="81"/>
      <c r="H81" s="29">
        <v>1624619.7099999997</v>
      </c>
      <c r="I81" s="29">
        <v>1568872.8957</v>
      </c>
      <c r="J81" s="29">
        <f>J83</f>
        <v>78991.752130000008</v>
      </c>
      <c r="K81" s="29">
        <f>K83</f>
        <v>63604.529179999998</v>
      </c>
      <c r="L81" s="49">
        <f t="shared" si="12"/>
        <v>1553485.6727500001</v>
      </c>
      <c r="M81" s="26">
        <f t="shared" ref="M81:M87" si="15">L81/H81*100</f>
        <v>95.621496106925875</v>
      </c>
      <c r="N81" s="2"/>
      <c r="O81" s="2"/>
      <c r="P81" s="60"/>
      <c r="Q81" s="60"/>
      <c r="R81" s="2"/>
      <c r="S81" s="2"/>
      <c r="T81" s="2"/>
    </row>
    <row r="82" spans="1:20" ht="15.75" x14ac:dyDescent="0.25">
      <c r="A82" s="80" t="s">
        <v>124</v>
      </c>
      <c r="B82" s="80"/>
      <c r="C82" s="80"/>
      <c r="D82" s="80"/>
      <c r="E82" s="80"/>
      <c r="F82" s="80"/>
      <c r="G82" s="80"/>
      <c r="H82" s="27"/>
      <c r="I82" s="27"/>
      <c r="J82" s="27"/>
      <c r="K82" s="27"/>
      <c r="L82" s="47"/>
      <c r="M82" s="26"/>
      <c r="N82" s="2"/>
      <c r="O82" s="2"/>
      <c r="P82" s="60"/>
      <c r="Q82" s="60"/>
      <c r="R82" s="2"/>
      <c r="S82" s="2"/>
      <c r="T82" s="2"/>
    </row>
    <row r="83" spans="1:20" ht="15.75" x14ac:dyDescent="0.25">
      <c r="A83" s="80" t="s">
        <v>125</v>
      </c>
      <c r="B83" s="80"/>
      <c r="C83" s="80"/>
      <c r="D83" s="80"/>
      <c r="E83" s="80"/>
      <c r="F83" s="80"/>
      <c r="G83" s="80"/>
      <c r="H83" s="27">
        <v>1624619.7099999997</v>
      </c>
      <c r="I83" s="27">
        <v>1568872.8957</v>
      </c>
      <c r="J83" s="27">
        <f>J85</f>
        <v>78991.752130000008</v>
      </c>
      <c r="K83" s="27">
        <f>K85</f>
        <v>63604.529179999998</v>
      </c>
      <c r="L83" s="47">
        <f t="shared" si="12"/>
        <v>1553485.6727500001</v>
      </c>
      <c r="M83" s="26">
        <f t="shared" si="15"/>
        <v>95.621496106925875</v>
      </c>
      <c r="N83" s="2"/>
      <c r="O83" s="2"/>
      <c r="P83" s="60"/>
      <c r="Q83" s="60"/>
      <c r="R83" s="2"/>
      <c r="S83" s="2"/>
      <c r="T83" s="2"/>
    </row>
    <row r="84" spans="1:20" ht="15.75" x14ac:dyDescent="0.25">
      <c r="A84" s="80" t="s">
        <v>126</v>
      </c>
      <c r="B84" s="80"/>
      <c r="C84" s="80"/>
      <c r="D84" s="80"/>
      <c r="E84" s="80"/>
      <c r="F84" s="80"/>
      <c r="G84" s="80"/>
      <c r="H84" s="27"/>
      <c r="I84" s="27"/>
      <c r="J84" s="27"/>
      <c r="K84" s="27"/>
      <c r="L84" s="47"/>
      <c r="M84" s="26"/>
      <c r="N84" s="2"/>
      <c r="O84" s="2"/>
      <c r="P84" s="60"/>
      <c r="Q84" s="60"/>
      <c r="R84" s="2"/>
      <c r="S84" s="2"/>
      <c r="T84" s="2"/>
    </row>
    <row r="85" spans="1:20" ht="15.75" x14ac:dyDescent="0.25">
      <c r="A85" s="79" t="s">
        <v>127</v>
      </c>
      <c r="B85" s="79"/>
      <c r="C85" s="79"/>
      <c r="D85" s="79"/>
      <c r="E85" s="79"/>
      <c r="F85" s="79"/>
      <c r="G85" s="79"/>
      <c r="H85" s="27">
        <v>971281.1599999998</v>
      </c>
      <c r="I85" s="27">
        <v>899347.57569999993</v>
      </c>
      <c r="J85" s="27">
        <f>SUM(J65:J75,J77:J78,J80)</f>
        <v>78991.752130000008</v>
      </c>
      <c r="K85" s="27">
        <f>SUM(K65:K75,K77:K78,K80)</f>
        <v>63604.529179999998</v>
      </c>
      <c r="L85" s="47">
        <f t="shared" si="12"/>
        <v>883960.35274999985</v>
      </c>
      <c r="M85" s="26">
        <f t="shared" si="15"/>
        <v>91.009729124160103</v>
      </c>
      <c r="N85" s="2"/>
      <c r="O85" s="2"/>
      <c r="P85" s="60"/>
      <c r="Q85" s="60"/>
      <c r="R85" s="2"/>
      <c r="S85" s="2"/>
      <c r="T85" s="2"/>
    </row>
    <row r="86" spans="1:20" ht="15.75" x14ac:dyDescent="0.25">
      <c r="A86" s="79" t="s">
        <v>128</v>
      </c>
      <c r="B86" s="79"/>
      <c r="C86" s="79"/>
      <c r="D86" s="79"/>
      <c r="E86" s="79"/>
      <c r="F86" s="79"/>
      <c r="G86" s="79"/>
      <c r="H86" s="27">
        <v>250000</v>
      </c>
      <c r="I86" s="27">
        <v>250000</v>
      </c>
      <c r="J86" s="27"/>
      <c r="K86" s="27"/>
      <c r="L86" s="47">
        <f t="shared" si="12"/>
        <v>250000</v>
      </c>
      <c r="M86" s="26">
        <f t="shared" si="15"/>
        <v>100</v>
      </c>
      <c r="N86" s="2"/>
      <c r="O86" s="2"/>
      <c r="P86" s="60"/>
      <c r="Q86" s="60"/>
      <c r="R86" s="2"/>
      <c r="S86" s="2"/>
      <c r="T86" s="2"/>
    </row>
    <row r="87" spans="1:20" ht="15.75" x14ac:dyDescent="0.25">
      <c r="A87" s="79" t="s">
        <v>129</v>
      </c>
      <c r="B87" s="79"/>
      <c r="C87" s="79"/>
      <c r="D87" s="79"/>
      <c r="E87" s="79"/>
      <c r="F87" s="79"/>
      <c r="G87" s="79"/>
      <c r="H87" s="27">
        <v>403338.55</v>
      </c>
      <c r="I87" s="27">
        <v>419525.32</v>
      </c>
      <c r="J87" s="27"/>
      <c r="K87" s="27"/>
      <c r="L87" s="47">
        <f t="shared" si="12"/>
        <v>419525.32</v>
      </c>
      <c r="M87" s="26">
        <f t="shared" si="15"/>
        <v>104.01319685410681</v>
      </c>
      <c r="N87" s="2"/>
      <c r="O87" s="2"/>
      <c r="P87" s="60"/>
      <c r="Q87" s="60"/>
      <c r="R87" s="2"/>
      <c r="S87" s="2"/>
      <c r="T87" s="2"/>
    </row>
    <row r="88" spans="1:20" ht="15.75" x14ac:dyDescent="0.25">
      <c r="A88" s="79" t="s">
        <v>130</v>
      </c>
      <c r="B88" s="79"/>
      <c r="C88" s="79"/>
      <c r="D88" s="79"/>
      <c r="E88" s="79"/>
      <c r="F88" s="79"/>
      <c r="G88" s="79"/>
      <c r="H88" s="27"/>
      <c r="I88" s="27"/>
      <c r="J88" s="27"/>
      <c r="K88" s="27"/>
      <c r="L88" s="2"/>
      <c r="M88" s="26"/>
      <c r="N88" s="2"/>
      <c r="O88" s="2"/>
      <c r="P88" s="60"/>
      <c r="Q88" s="60"/>
      <c r="R88" s="2"/>
      <c r="S88" s="2"/>
      <c r="T88" s="2"/>
    </row>
    <row r="89" spans="1:20" ht="15.75" x14ac:dyDescent="0.25">
      <c r="A89" s="80" t="s">
        <v>131</v>
      </c>
      <c r="B89" s="80"/>
      <c r="C89" s="80"/>
      <c r="D89" s="80"/>
      <c r="E89" s="80"/>
      <c r="F89" s="80"/>
      <c r="G89" s="80"/>
      <c r="H89" s="27"/>
      <c r="I89" s="27"/>
      <c r="J89" s="27"/>
      <c r="K89" s="27"/>
      <c r="L89" s="2"/>
      <c r="M89" s="26"/>
      <c r="N89" s="2"/>
      <c r="O89" s="2"/>
      <c r="P89" s="60"/>
      <c r="Q89" s="60"/>
      <c r="R89" s="2"/>
      <c r="S89" s="2"/>
      <c r="T89" s="2"/>
    </row>
    <row r="90" spans="1:20" ht="15.75" x14ac:dyDescent="0.25">
      <c r="A90" s="85"/>
      <c r="B90" s="85"/>
      <c r="C90" s="85"/>
      <c r="D90" s="85"/>
      <c r="E90" s="85"/>
      <c r="F90" s="85"/>
      <c r="G90" s="85"/>
      <c r="H90" s="27"/>
      <c r="I90" s="27"/>
      <c r="J90" s="27"/>
      <c r="K90" s="27"/>
      <c r="L90" s="2"/>
      <c r="M90" s="2"/>
      <c r="N90" s="2"/>
      <c r="O90" s="2"/>
      <c r="P90" s="60"/>
      <c r="Q90" s="60"/>
      <c r="R90" s="2"/>
      <c r="S90" s="2"/>
      <c r="T90" s="2"/>
    </row>
    <row r="91" spans="1:20" ht="15.75" x14ac:dyDescent="0.25">
      <c r="A91" s="25">
        <v>11</v>
      </c>
      <c r="B91" s="36">
        <v>4</v>
      </c>
      <c r="C91" s="16"/>
      <c r="D91" s="16" t="s">
        <v>79</v>
      </c>
      <c r="E91" s="16"/>
      <c r="F91" s="16"/>
      <c r="G91" s="16"/>
      <c r="H91" s="16"/>
      <c r="I91" s="16"/>
      <c r="J91" s="16"/>
      <c r="K91" s="16"/>
      <c r="L91" s="16"/>
      <c r="M91" s="16"/>
      <c r="N91" s="2"/>
      <c r="O91" s="2"/>
      <c r="P91" s="60"/>
      <c r="Q91" s="60"/>
      <c r="R91" s="2"/>
      <c r="S91" s="2"/>
      <c r="T91" s="2"/>
    </row>
    <row r="92" spans="1:20" ht="159" customHeight="1" x14ac:dyDescent="0.25">
      <c r="A92" s="6">
        <v>11</v>
      </c>
      <c r="B92" s="34">
        <v>4</v>
      </c>
      <c r="C92" s="2"/>
      <c r="D92" s="15" t="s">
        <v>80</v>
      </c>
      <c r="E92" s="7" t="s">
        <v>82</v>
      </c>
      <c r="F92" s="5">
        <v>2020</v>
      </c>
      <c r="G92" s="5">
        <v>2020</v>
      </c>
      <c r="H92" s="27">
        <v>9000</v>
      </c>
      <c r="I92" s="27">
        <v>9000</v>
      </c>
      <c r="J92" s="27"/>
      <c r="K92" s="27"/>
      <c r="L92" s="47">
        <f t="shared" ref="L92:L102" si="16">I92-J92+K92</f>
        <v>9000</v>
      </c>
      <c r="M92" s="5">
        <f>L92/H92*100</f>
        <v>100</v>
      </c>
      <c r="N92" s="6" t="s">
        <v>189</v>
      </c>
      <c r="O92" s="6" t="s">
        <v>190</v>
      </c>
      <c r="P92" s="62">
        <v>100</v>
      </c>
      <c r="Q92" s="55">
        <v>13.9</v>
      </c>
      <c r="R92" s="5">
        <f>Q92/P92*100</f>
        <v>13.900000000000002</v>
      </c>
      <c r="S92" s="14" t="s">
        <v>195</v>
      </c>
      <c r="T92" s="14" t="s">
        <v>222</v>
      </c>
    </row>
    <row r="93" spans="1:20" ht="125.25" customHeight="1" x14ac:dyDescent="0.25">
      <c r="A93" s="6">
        <v>11</v>
      </c>
      <c r="B93" s="34">
        <v>4</v>
      </c>
      <c r="C93" s="2"/>
      <c r="D93" s="17" t="s">
        <v>81</v>
      </c>
      <c r="E93" s="7" t="s">
        <v>82</v>
      </c>
      <c r="F93" s="5">
        <v>2020</v>
      </c>
      <c r="G93" s="5">
        <v>2020</v>
      </c>
      <c r="H93" s="28">
        <v>3000</v>
      </c>
      <c r="I93" s="28">
        <v>0</v>
      </c>
      <c r="J93" s="28"/>
      <c r="K93" s="28"/>
      <c r="L93" s="47">
        <f t="shared" si="16"/>
        <v>0</v>
      </c>
      <c r="M93" s="5">
        <f>L93/H93*100</f>
        <v>0</v>
      </c>
      <c r="N93" s="7" t="s">
        <v>191</v>
      </c>
      <c r="O93" s="7" t="s">
        <v>143</v>
      </c>
      <c r="P93" s="62">
        <v>31.2</v>
      </c>
      <c r="Q93" s="64">
        <v>30.875789999999999</v>
      </c>
      <c r="R93" s="5">
        <f>Q93/P93*100</f>
        <v>98.960865384615389</v>
      </c>
      <c r="S93" s="14" t="s">
        <v>195</v>
      </c>
      <c r="T93" s="14" t="s">
        <v>222</v>
      </c>
    </row>
    <row r="94" spans="1:20" ht="15" customHeight="1" x14ac:dyDescent="0.25">
      <c r="A94" s="81" t="s">
        <v>134</v>
      </c>
      <c r="B94" s="81"/>
      <c r="C94" s="81"/>
      <c r="D94" s="81"/>
      <c r="E94" s="81"/>
      <c r="F94" s="81"/>
      <c r="G94" s="81"/>
      <c r="H94" s="39">
        <v>12000</v>
      </c>
      <c r="I94" s="39">
        <v>9000</v>
      </c>
      <c r="J94" s="39"/>
      <c r="K94" s="39"/>
      <c r="L94" s="49">
        <f t="shared" si="16"/>
        <v>9000</v>
      </c>
      <c r="M94" s="25">
        <f t="shared" ref="M94:M102" si="17">L94/H94*100</f>
        <v>75</v>
      </c>
      <c r="N94" s="2"/>
      <c r="O94" s="2"/>
      <c r="P94" s="60"/>
      <c r="Q94" s="60"/>
      <c r="R94" s="2"/>
      <c r="S94" s="2"/>
      <c r="T94" s="2"/>
    </row>
    <row r="95" spans="1:20" ht="15" customHeight="1" x14ac:dyDescent="0.25">
      <c r="A95" s="80" t="s">
        <v>124</v>
      </c>
      <c r="B95" s="80"/>
      <c r="C95" s="80"/>
      <c r="D95" s="80"/>
      <c r="E95" s="80"/>
      <c r="F95" s="80"/>
      <c r="G95" s="80"/>
      <c r="H95" s="28"/>
      <c r="I95" s="28"/>
      <c r="J95" s="28"/>
      <c r="K95" s="28"/>
      <c r="L95" s="47"/>
      <c r="M95" s="5"/>
      <c r="N95" s="2"/>
      <c r="O95" s="2"/>
      <c r="P95" s="60"/>
      <c r="Q95" s="60"/>
      <c r="R95" s="2"/>
      <c r="S95" s="2"/>
      <c r="T95" s="2"/>
    </row>
    <row r="96" spans="1:20" ht="15" customHeight="1" x14ac:dyDescent="0.25">
      <c r="A96" s="80" t="s">
        <v>125</v>
      </c>
      <c r="B96" s="80"/>
      <c r="C96" s="80"/>
      <c r="D96" s="80"/>
      <c r="E96" s="80"/>
      <c r="F96" s="80"/>
      <c r="G96" s="80"/>
      <c r="H96" s="28">
        <v>0</v>
      </c>
      <c r="I96" s="28">
        <v>0</v>
      </c>
      <c r="J96" s="28"/>
      <c r="K96" s="28"/>
      <c r="L96" s="47">
        <f t="shared" si="16"/>
        <v>0</v>
      </c>
      <c r="M96" s="26">
        <v>0</v>
      </c>
      <c r="N96" s="2"/>
      <c r="O96" s="2"/>
      <c r="P96" s="60"/>
      <c r="Q96" s="60"/>
      <c r="R96" s="2"/>
      <c r="S96" s="2"/>
      <c r="T96" s="2"/>
    </row>
    <row r="97" spans="1:20" ht="15" customHeight="1" x14ac:dyDescent="0.25">
      <c r="A97" s="80" t="s">
        <v>126</v>
      </c>
      <c r="B97" s="80"/>
      <c r="C97" s="80"/>
      <c r="D97" s="80"/>
      <c r="E97" s="80"/>
      <c r="F97" s="80"/>
      <c r="G97" s="80"/>
      <c r="H97" s="28"/>
      <c r="I97" s="28"/>
      <c r="J97" s="28"/>
      <c r="K97" s="28"/>
      <c r="L97" s="47"/>
      <c r="M97" s="26"/>
      <c r="N97" s="2"/>
      <c r="O97" s="2"/>
      <c r="P97" s="60"/>
      <c r="Q97" s="60"/>
      <c r="R97" s="2"/>
      <c r="S97" s="2"/>
      <c r="T97" s="2"/>
    </row>
    <row r="98" spans="1:20" ht="15" customHeight="1" x14ac:dyDescent="0.25">
      <c r="A98" s="79" t="s">
        <v>127</v>
      </c>
      <c r="B98" s="79"/>
      <c r="C98" s="79"/>
      <c r="D98" s="79"/>
      <c r="E98" s="79"/>
      <c r="F98" s="79"/>
      <c r="G98" s="79"/>
      <c r="H98" s="28">
        <v>0</v>
      </c>
      <c r="I98" s="28"/>
      <c r="J98" s="28"/>
      <c r="K98" s="28"/>
      <c r="L98" s="47">
        <f t="shared" si="16"/>
        <v>0</v>
      </c>
      <c r="M98" s="26">
        <v>0</v>
      </c>
      <c r="N98" s="2"/>
      <c r="O98" s="2"/>
      <c r="P98" s="60"/>
      <c r="Q98" s="60"/>
      <c r="R98" s="2"/>
      <c r="S98" s="2"/>
      <c r="T98" s="2"/>
    </row>
    <row r="99" spans="1:20" ht="15" customHeight="1" x14ac:dyDescent="0.25">
      <c r="A99" s="79" t="s">
        <v>128</v>
      </c>
      <c r="B99" s="79"/>
      <c r="C99" s="79"/>
      <c r="D99" s="79"/>
      <c r="E99" s="79"/>
      <c r="F99" s="79"/>
      <c r="G99" s="79"/>
      <c r="H99" s="28"/>
      <c r="I99" s="28"/>
      <c r="J99" s="28"/>
      <c r="K99" s="28"/>
      <c r="L99" s="47"/>
      <c r="M99" s="5"/>
      <c r="N99" s="2"/>
      <c r="O99" s="2"/>
      <c r="P99" s="60"/>
      <c r="Q99" s="60"/>
      <c r="R99" s="2"/>
      <c r="S99" s="2"/>
      <c r="T99" s="2"/>
    </row>
    <row r="100" spans="1:20" ht="15" customHeight="1" x14ac:dyDescent="0.25">
      <c r="A100" s="79" t="s">
        <v>129</v>
      </c>
      <c r="B100" s="79"/>
      <c r="C100" s="79"/>
      <c r="D100" s="79"/>
      <c r="E100" s="79"/>
      <c r="F100" s="79"/>
      <c r="G100" s="79"/>
      <c r="H100" s="28"/>
      <c r="I100" s="28"/>
      <c r="J100" s="28"/>
      <c r="K100" s="28"/>
      <c r="L100" s="47"/>
      <c r="M100" s="5"/>
      <c r="N100" s="2"/>
      <c r="O100" s="2"/>
      <c r="P100" s="60"/>
      <c r="Q100" s="60"/>
      <c r="R100" s="2"/>
      <c r="S100" s="2"/>
      <c r="T100" s="2"/>
    </row>
    <row r="101" spans="1:20" ht="15" customHeight="1" x14ac:dyDescent="0.25">
      <c r="A101" s="79" t="s">
        <v>130</v>
      </c>
      <c r="B101" s="79"/>
      <c r="C101" s="79"/>
      <c r="D101" s="79"/>
      <c r="E101" s="79"/>
      <c r="F101" s="79"/>
      <c r="G101" s="79"/>
      <c r="H101" s="28"/>
      <c r="I101" s="28"/>
      <c r="J101" s="28"/>
      <c r="K101" s="28"/>
      <c r="L101" s="47"/>
      <c r="M101" s="5"/>
      <c r="N101" s="2"/>
      <c r="O101" s="2"/>
      <c r="P101" s="60"/>
      <c r="Q101" s="60"/>
      <c r="R101" s="2"/>
      <c r="S101" s="2"/>
      <c r="T101" s="2"/>
    </row>
    <row r="102" spans="1:20" ht="15" customHeight="1" x14ac:dyDescent="0.25">
      <c r="A102" s="80" t="s">
        <v>131</v>
      </c>
      <c r="B102" s="80"/>
      <c r="C102" s="80"/>
      <c r="D102" s="80"/>
      <c r="E102" s="80"/>
      <c r="F102" s="80"/>
      <c r="G102" s="80"/>
      <c r="H102" s="28">
        <v>12000</v>
      </c>
      <c r="I102" s="28">
        <v>9000</v>
      </c>
      <c r="J102" s="28"/>
      <c r="K102" s="28"/>
      <c r="L102" s="47">
        <f t="shared" si="16"/>
        <v>9000</v>
      </c>
      <c r="M102" s="5">
        <f t="shared" si="17"/>
        <v>75</v>
      </c>
      <c r="N102" s="2"/>
      <c r="O102" s="2"/>
      <c r="P102" s="60"/>
      <c r="Q102" s="60"/>
      <c r="R102" s="2"/>
      <c r="S102" s="2"/>
      <c r="T102" s="2"/>
    </row>
    <row r="103" spans="1:20" ht="16.5" customHeight="1" x14ac:dyDescent="0.25">
      <c r="A103" s="85"/>
      <c r="B103" s="85"/>
      <c r="C103" s="85"/>
      <c r="D103" s="85"/>
      <c r="E103" s="85"/>
      <c r="F103" s="85"/>
      <c r="G103" s="85"/>
      <c r="H103" s="28"/>
      <c r="I103" s="28"/>
      <c r="J103" s="28"/>
      <c r="K103" s="28"/>
      <c r="L103" s="2"/>
      <c r="M103" s="2"/>
      <c r="N103" s="2"/>
      <c r="O103" s="2"/>
      <c r="P103" s="60"/>
      <c r="Q103" s="60"/>
      <c r="R103" s="2"/>
      <c r="S103" s="2"/>
      <c r="T103" s="2"/>
    </row>
    <row r="104" spans="1:20" ht="15.75" x14ac:dyDescent="0.25">
      <c r="A104" s="40">
        <v>11</v>
      </c>
      <c r="B104" s="36">
        <v>5</v>
      </c>
      <c r="C104" s="16"/>
      <c r="D104" s="16" t="s">
        <v>83</v>
      </c>
      <c r="E104" s="16"/>
      <c r="F104" s="16"/>
      <c r="G104" s="16"/>
      <c r="H104" s="16"/>
      <c r="I104" s="16"/>
      <c r="J104" s="16"/>
      <c r="K104" s="16"/>
      <c r="L104" s="16"/>
      <c r="M104" s="16"/>
      <c r="N104" s="2"/>
      <c r="O104" s="2"/>
      <c r="P104" s="60"/>
      <c r="Q104" s="60"/>
      <c r="R104" s="2"/>
      <c r="S104" s="2"/>
      <c r="T104" s="2"/>
    </row>
    <row r="105" spans="1:20" ht="142.5" customHeight="1" x14ac:dyDescent="0.25">
      <c r="A105" s="6">
        <v>11</v>
      </c>
      <c r="B105" s="34">
        <v>5</v>
      </c>
      <c r="C105" s="20" t="s">
        <v>120</v>
      </c>
      <c r="D105" s="14" t="s">
        <v>84</v>
      </c>
      <c r="E105" s="7" t="s">
        <v>87</v>
      </c>
      <c r="F105" s="5">
        <v>2020</v>
      </c>
      <c r="G105" s="5">
        <v>2020</v>
      </c>
      <c r="H105" s="27">
        <v>54809.75</v>
      </c>
      <c r="I105" s="27">
        <v>58239.93</v>
      </c>
      <c r="J105" s="27">
        <v>986.29040999999995</v>
      </c>
      <c r="K105" s="27">
        <v>667.84749999999997</v>
      </c>
      <c r="L105" s="47">
        <f>I105-J105+K105</f>
        <v>57921.487090000002</v>
      </c>
      <c r="M105" s="26">
        <f>L105/H105*100</f>
        <v>105.67734224294037</v>
      </c>
      <c r="N105" s="42" t="s">
        <v>192</v>
      </c>
      <c r="O105" s="7" t="s">
        <v>143</v>
      </c>
      <c r="P105" s="56">
        <v>100</v>
      </c>
      <c r="Q105" s="56">
        <v>100</v>
      </c>
      <c r="R105" s="5">
        <f>Q105/P105*100</f>
        <v>100</v>
      </c>
      <c r="S105" s="41" t="s">
        <v>194</v>
      </c>
      <c r="T105" s="2"/>
    </row>
    <row r="106" spans="1:20" ht="236.25" x14ac:dyDescent="0.25">
      <c r="A106" s="6">
        <v>11</v>
      </c>
      <c r="B106" s="34">
        <v>5</v>
      </c>
      <c r="C106" s="20" t="s">
        <v>121</v>
      </c>
      <c r="D106" s="17" t="s">
        <v>85</v>
      </c>
      <c r="E106" s="7" t="s">
        <v>68</v>
      </c>
      <c r="F106" s="5">
        <v>2020</v>
      </c>
      <c r="G106" s="5">
        <v>2020</v>
      </c>
      <c r="H106" s="27">
        <v>21998.5</v>
      </c>
      <c r="I106" s="27">
        <v>19827.077999999998</v>
      </c>
      <c r="J106" s="27">
        <v>1032.6863000000001</v>
      </c>
      <c r="K106" s="27">
        <v>256.88891999999998</v>
      </c>
      <c r="L106" s="47">
        <f>I106-J106+K106</f>
        <v>19051.280619999998</v>
      </c>
      <c r="M106" s="26">
        <f t="shared" ref="M106:M126" si="18">L106/H106*100</f>
        <v>86.602634816010166</v>
      </c>
      <c r="N106" s="17" t="s">
        <v>193</v>
      </c>
      <c r="O106" s="7" t="s">
        <v>143</v>
      </c>
      <c r="P106" s="52">
        <v>100</v>
      </c>
      <c r="Q106" s="52">
        <v>100</v>
      </c>
      <c r="R106" s="5">
        <f t="shared" ref="R106:R107" si="19">Q106/P106*100</f>
        <v>100</v>
      </c>
      <c r="S106" s="41" t="s">
        <v>194</v>
      </c>
      <c r="T106" s="2"/>
    </row>
    <row r="107" spans="1:20" ht="126" x14ac:dyDescent="0.25">
      <c r="A107" s="6">
        <v>11</v>
      </c>
      <c r="B107" s="34">
        <v>5</v>
      </c>
      <c r="C107" s="20" t="s">
        <v>122</v>
      </c>
      <c r="D107" s="17" t="s">
        <v>86</v>
      </c>
      <c r="E107" s="7" t="s">
        <v>66</v>
      </c>
      <c r="F107" s="5">
        <v>2020</v>
      </c>
      <c r="G107" s="5">
        <v>2020</v>
      </c>
      <c r="H107" s="27">
        <v>101387.7</v>
      </c>
      <c r="I107" s="27">
        <v>104036.9</v>
      </c>
      <c r="J107" s="27"/>
      <c r="K107" s="27"/>
      <c r="L107" s="47">
        <f>I107-J107+K107</f>
        <v>104036.9</v>
      </c>
      <c r="M107" s="26">
        <f t="shared" si="18"/>
        <v>102.6129402284498</v>
      </c>
      <c r="N107" s="42" t="s">
        <v>192</v>
      </c>
      <c r="O107" s="7" t="s">
        <v>143</v>
      </c>
      <c r="P107" s="56">
        <v>100</v>
      </c>
      <c r="Q107" s="56">
        <v>100</v>
      </c>
      <c r="R107" s="5">
        <f t="shared" si="19"/>
        <v>100</v>
      </c>
      <c r="S107" s="41" t="s">
        <v>194</v>
      </c>
      <c r="T107" s="2"/>
    </row>
    <row r="108" spans="1:20" ht="15.75" x14ac:dyDescent="0.25">
      <c r="A108" s="81" t="s">
        <v>135</v>
      </c>
      <c r="B108" s="81"/>
      <c r="C108" s="81"/>
      <c r="D108" s="81"/>
      <c r="E108" s="81"/>
      <c r="F108" s="81"/>
      <c r="G108" s="81"/>
      <c r="H108" s="25">
        <v>178195.95</v>
      </c>
      <c r="I108" s="25">
        <v>182103.908</v>
      </c>
      <c r="J108" s="49">
        <f>J110</f>
        <v>2018.9767099999999</v>
      </c>
      <c r="K108" s="49">
        <f>K110</f>
        <v>924.73641999999995</v>
      </c>
      <c r="L108" s="49">
        <f t="shared" ref="L108:L112" si="20">I108-J108+K108</f>
        <v>181009.66771000001</v>
      </c>
      <c r="M108" s="32">
        <f t="shared" si="18"/>
        <v>101.57900205363815</v>
      </c>
      <c r="N108" s="2"/>
      <c r="O108" s="2"/>
      <c r="P108" s="60"/>
      <c r="Q108" s="60"/>
      <c r="R108" s="2"/>
      <c r="S108" s="2"/>
      <c r="T108" s="2"/>
    </row>
    <row r="109" spans="1:20" ht="15.75" x14ac:dyDescent="0.25">
      <c r="A109" s="80" t="s">
        <v>124</v>
      </c>
      <c r="B109" s="80"/>
      <c r="C109" s="80"/>
      <c r="D109" s="80"/>
      <c r="E109" s="80"/>
      <c r="F109" s="80"/>
      <c r="G109" s="80"/>
      <c r="H109" s="5"/>
      <c r="I109" s="5"/>
      <c r="J109" s="5"/>
      <c r="K109" s="5"/>
      <c r="L109" s="47"/>
      <c r="M109" s="26"/>
      <c r="N109" s="2"/>
      <c r="O109" s="2"/>
      <c r="P109" s="60"/>
      <c r="Q109" s="60"/>
      <c r="R109" s="2"/>
      <c r="S109" s="2"/>
      <c r="T109" s="2"/>
    </row>
    <row r="110" spans="1:20" ht="15.75" x14ac:dyDescent="0.25">
      <c r="A110" s="80" t="s">
        <v>125</v>
      </c>
      <c r="B110" s="80"/>
      <c r="C110" s="80"/>
      <c r="D110" s="80"/>
      <c r="E110" s="80"/>
      <c r="F110" s="80"/>
      <c r="G110" s="80"/>
      <c r="H110" s="5">
        <v>178195.95</v>
      </c>
      <c r="I110" s="5">
        <v>182103.908</v>
      </c>
      <c r="J110" s="47">
        <f>J112</f>
        <v>2018.9767099999999</v>
      </c>
      <c r="K110" s="47">
        <f>K112</f>
        <v>924.73641999999995</v>
      </c>
      <c r="L110" s="47">
        <f t="shared" si="20"/>
        <v>181009.66771000001</v>
      </c>
      <c r="M110" s="26">
        <f t="shared" si="18"/>
        <v>101.57900205363815</v>
      </c>
      <c r="N110" s="2"/>
      <c r="O110" s="2"/>
      <c r="P110" s="60"/>
      <c r="Q110" s="60"/>
      <c r="R110" s="2"/>
      <c r="S110" s="2"/>
      <c r="T110" s="2"/>
    </row>
    <row r="111" spans="1:20" ht="15.75" x14ac:dyDescent="0.25">
      <c r="A111" s="80" t="s">
        <v>126</v>
      </c>
      <c r="B111" s="80"/>
      <c r="C111" s="80"/>
      <c r="D111" s="80"/>
      <c r="E111" s="80"/>
      <c r="F111" s="80"/>
      <c r="G111" s="80"/>
      <c r="H111" s="5"/>
      <c r="I111" s="5"/>
      <c r="J111" s="5"/>
      <c r="K111" s="5"/>
      <c r="L111" s="47"/>
      <c r="M111" s="26"/>
      <c r="N111" s="2"/>
      <c r="O111" s="2"/>
      <c r="P111" s="60"/>
      <c r="Q111" s="60"/>
      <c r="R111" s="2"/>
      <c r="S111" s="2"/>
      <c r="T111" s="2"/>
    </row>
    <row r="112" spans="1:20" ht="15.75" x14ac:dyDescent="0.25">
      <c r="A112" s="79" t="s">
        <v>127</v>
      </c>
      <c r="B112" s="79"/>
      <c r="C112" s="79"/>
      <c r="D112" s="79"/>
      <c r="E112" s="79"/>
      <c r="F112" s="79"/>
      <c r="G112" s="79"/>
      <c r="H112" s="5">
        <v>178195.95</v>
      </c>
      <c r="I112" s="5">
        <v>182103.908</v>
      </c>
      <c r="J112" s="47">
        <f>SUM(J105:J107)</f>
        <v>2018.9767099999999</v>
      </c>
      <c r="K112" s="47">
        <f>SUM(K105:K107)</f>
        <v>924.73641999999995</v>
      </c>
      <c r="L112" s="47">
        <f t="shared" si="20"/>
        <v>181009.66771000001</v>
      </c>
      <c r="M112" s="26">
        <f t="shared" si="18"/>
        <v>101.57900205363815</v>
      </c>
      <c r="N112" s="2"/>
      <c r="O112" s="2"/>
      <c r="P112" s="60"/>
      <c r="Q112" s="60"/>
      <c r="R112" s="2"/>
      <c r="S112" s="2"/>
      <c r="T112" s="2"/>
    </row>
    <row r="113" spans="1:20" ht="15.75" x14ac:dyDescent="0.25">
      <c r="A113" s="79" t="s">
        <v>128</v>
      </c>
      <c r="B113" s="79"/>
      <c r="C113" s="79"/>
      <c r="D113" s="79"/>
      <c r="E113" s="79"/>
      <c r="F113" s="79"/>
      <c r="G113" s="79"/>
      <c r="H113" s="5"/>
      <c r="I113" s="5"/>
      <c r="J113" s="5"/>
      <c r="K113" s="5"/>
      <c r="L113" s="2"/>
      <c r="M113" s="26"/>
      <c r="N113" s="2"/>
      <c r="O113" s="2"/>
      <c r="P113" s="60"/>
      <c r="Q113" s="60"/>
      <c r="R113" s="2"/>
      <c r="S113" s="2"/>
      <c r="T113" s="2"/>
    </row>
    <row r="114" spans="1:20" ht="15.75" x14ac:dyDescent="0.25">
      <c r="A114" s="79" t="s">
        <v>129</v>
      </c>
      <c r="B114" s="79"/>
      <c r="C114" s="79"/>
      <c r="D114" s="79"/>
      <c r="E114" s="79"/>
      <c r="F114" s="79"/>
      <c r="G114" s="79"/>
      <c r="H114" s="5"/>
      <c r="I114" s="5"/>
      <c r="J114" s="5"/>
      <c r="K114" s="5"/>
      <c r="L114" s="2"/>
      <c r="M114" s="26"/>
      <c r="N114" s="2"/>
      <c r="O114" s="2"/>
      <c r="P114" s="60"/>
      <c r="Q114" s="60"/>
      <c r="R114" s="2"/>
      <c r="S114" s="2"/>
      <c r="T114" s="2"/>
    </row>
    <row r="115" spans="1:20" ht="15.75" x14ac:dyDescent="0.25">
      <c r="A115" s="79" t="s">
        <v>130</v>
      </c>
      <c r="B115" s="79"/>
      <c r="C115" s="79"/>
      <c r="D115" s="79"/>
      <c r="E115" s="79"/>
      <c r="F115" s="79"/>
      <c r="G115" s="79"/>
      <c r="H115" s="5"/>
      <c r="I115" s="5"/>
      <c r="J115" s="5"/>
      <c r="K115" s="5"/>
      <c r="L115" s="2"/>
      <c r="M115" s="26"/>
      <c r="N115" s="2"/>
      <c r="O115" s="2"/>
      <c r="P115" s="60"/>
      <c r="Q115" s="60"/>
      <c r="R115" s="2"/>
      <c r="S115" s="2"/>
      <c r="T115" s="2"/>
    </row>
    <row r="116" spans="1:20" ht="15.75" x14ac:dyDescent="0.25">
      <c r="A116" s="80" t="s">
        <v>131</v>
      </c>
      <c r="B116" s="80"/>
      <c r="C116" s="80"/>
      <c r="D116" s="80"/>
      <c r="E116" s="80"/>
      <c r="F116" s="80"/>
      <c r="G116" s="80"/>
      <c r="H116" s="5"/>
      <c r="I116" s="5"/>
      <c r="J116" s="5"/>
      <c r="K116" s="5"/>
      <c r="L116" s="2"/>
      <c r="M116" s="26"/>
      <c r="N116" s="2"/>
      <c r="O116" s="2"/>
      <c r="P116" s="60"/>
      <c r="Q116" s="60"/>
      <c r="R116" s="2"/>
      <c r="S116" s="2"/>
      <c r="T116" s="2"/>
    </row>
    <row r="117" spans="1:20" ht="15.75" x14ac:dyDescent="0.25">
      <c r="A117" s="84"/>
      <c r="B117" s="84"/>
      <c r="C117" s="84"/>
      <c r="D117" s="84"/>
      <c r="E117" s="84"/>
      <c r="F117" s="84"/>
      <c r="G117" s="84"/>
      <c r="H117" s="5"/>
      <c r="I117" s="5"/>
      <c r="J117" s="5"/>
      <c r="K117" s="5"/>
      <c r="L117" s="2"/>
      <c r="M117" s="26"/>
      <c r="N117" s="2"/>
      <c r="O117" s="2"/>
      <c r="P117" s="60"/>
      <c r="Q117" s="60"/>
      <c r="R117" s="2"/>
      <c r="S117" s="2"/>
      <c r="T117" s="2"/>
    </row>
    <row r="118" spans="1:20" ht="15.75" x14ac:dyDescent="0.25">
      <c r="A118" s="86" t="s">
        <v>136</v>
      </c>
      <c r="B118" s="86"/>
      <c r="C118" s="86"/>
      <c r="D118" s="86"/>
      <c r="E118" s="86"/>
      <c r="F118" s="86"/>
      <c r="G118" s="86"/>
      <c r="H118" s="25">
        <v>2086049.74</v>
      </c>
      <c r="I118" s="25">
        <v>1994644.0445999999</v>
      </c>
      <c r="J118" s="49">
        <f>J120</f>
        <v>81910.669590000005</v>
      </c>
      <c r="K118" s="49">
        <f>K120</f>
        <v>66037.315470000001</v>
      </c>
      <c r="L118" s="49">
        <f t="shared" ref="L118:L126" si="21">I118-J118+K118</f>
        <v>1978770.6904799999</v>
      </c>
      <c r="M118" s="32">
        <f t="shared" si="18"/>
        <v>94.857311047626311</v>
      </c>
      <c r="N118" s="2"/>
      <c r="O118" s="2"/>
      <c r="P118" s="60"/>
      <c r="Q118" s="60"/>
      <c r="R118" s="2"/>
      <c r="S118" s="2"/>
      <c r="T118" s="2"/>
    </row>
    <row r="119" spans="1:20" ht="15.75" x14ac:dyDescent="0.25">
      <c r="A119" s="83" t="s">
        <v>124</v>
      </c>
      <c r="B119" s="83"/>
      <c r="C119" s="83"/>
      <c r="D119" s="83"/>
      <c r="E119" s="83"/>
      <c r="F119" s="83"/>
      <c r="G119" s="83"/>
      <c r="H119" s="5"/>
      <c r="I119" s="5"/>
      <c r="J119" s="5"/>
      <c r="K119" s="5"/>
      <c r="L119" s="49"/>
      <c r="M119" s="26"/>
      <c r="N119" s="2"/>
      <c r="O119" s="2"/>
      <c r="P119" s="60"/>
      <c r="Q119" s="60"/>
      <c r="R119" s="2"/>
      <c r="S119" s="2"/>
      <c r="T119" s="2"/>
    </row>
    <row r="120" spans="1:20" ht="15.75" x14ac:dyDescent="0.25">
      <c r="A120" s="83" t="s">
        <v>125</v>
      </c>
      <c r="B120" s="83"/>
      <c r="C120" s="83"/>
      <c r="D120" s="83"/>
      <c r="E120" s="83"/>
      <c r="F120" s="83"/>
      <c r="G120" s="83"/>
      <c r="H120" s="5">
        <v>2074049.74</v>
      </c>
      <c r="I120" s="5">
        <v>1985644.0445999999</v>
      </c>
      <c r="J120" s="47">
        <f>J122</f>
        <v>81910.669590000005</v>
      </c>
      <c r="K120" s="47">
        <f>K122</f>
        <v>66037.315470000001</v>
      </c>
      <c r="L120" s="47">
        <f t="shared" si="21"/>
        <v>1969770.6904799999</v>
      </c>
      <c r="M120" s="26">
        <f t="shared" si="18"/>
        <v>94.972201123778248</v>
      </c>
      <c r="N120" s="2"/>
      <c r="O120" s="2"/>
      <c r="P120" s="60"/>
      <c r="Q120" s="60"/>
      <c r="R120" s="2"/>
      <c r="S120" s="2"/>
      <c r="T120" s="2"/>
    </row>
    <row r="121" spans="1:20" ht="15.75" x14ac:dyDescent="0.25">
      <c r="A121" s="83" t="s">
        <v>126</v>
      </c>
      <c r="B121" s="83"/>
      <c r="C121" s="83"/>
      <c r="D121" s="83"/>
      <c r="E121" s="83"/>
      <c r="F121" s="83"/>
      <c r="G121" s="83"/>
      <c r="H121" s="5"/>
      <c r="I121" s="5"/>
      <c r="J121" s="5"/>
      <c r="K121" s="5"/>
      <c r="L121" s="47"/>
      <c r="M121" s="26"/>
      <c r="N121" s="2"/>
      <c r="O121" s="2"/>
      <c r="P121" s="60"/>
      <c r="Q121" s="60"/>
      <c r="R121" s="2"/>
      <c r="S121" s="2"/>
      <c r="T121" s="2"/>
    </row>
    <row r="122" spans="1:20" ht="15.75" x14ac:dyDescent="0.25">
      <c r="A122" s="79" t="s">
        <v>127</v>
      </c>
      <c r="B122" s="79"/>
      <c r="C122" s="79"/>
      <c r="D122" s="79"/>
      <c r="E122" s="79"/>
      <c r="F122" s="79"/>
      <c r="G122" s="79"/>
      <c r="H122" s="5">
        <v>1417918.39</v>
      </c>
      <c r="I122" s="5">
        <v>1305996.10121</v>
      </c>
      <c r="J122" s="47">
        <f>SUM(J43,J85,J112)</f>
        <v>81910.669590000005</v>
      </c>
      <c r="K122" s="47">
        <f>SUM(K43,K85,K112)</f>
        <v>66037.315470000001</v>
      </c>
      <c r="L122" s="47">
        <f t="shared" si="21"/>
        <v>1290122.74709</v>
      </c>
      <c r="M122" s="26">
        <f t="shared" si="18"/>
        <v>90.987094616214122</v>
      </c>
      <c r="N122" s="2"/>
      <c r="O122" s="2"/>
      <c r="P122" s="60"/>
      <c r="Q122" s="60"/>
      <c r="R122" s="2"/>
      <c r="S122" s="2"/>
      <c r="T122" s="2"/>
    </row>
    <row r="123" spans="1:20" ht="15.75" x14ac:dyDescent="0.25">
      <c r="A123" s="79" t="s">
        <v>128</v>
      </c>
      <c r="B123" s="79"/>
      <c r="C123" s="79"/>
      <c r="D123" s="79"/>
      <c r="E123" s="79"/>
      <c r="F123" s="79"/>
      <c r="G123" s="79"/>
      <c r="H123" s="5">
        <v>250000</v>
      </c>
      <c r="I123" s="5">
        <v>250000</v>
      </c>
      <c r="J123" s="5"/>
      <c r="K123" s="5"/>
      <c r="L123" s="47">
        <f t="shared" si="21"/>
        <v>250000</v>
      </c>
      <c r="M123" s="26">
        <f t="shared" si="18"/>
        <v>100</v>
      </c>
      <c r="N123" s="2"/>
      <c r="O123" s="2"/>
      <c r="P123" s="60"/>
      <c r="Q123" s="60"/>
      <c r="R123" s="2"/>
      <c r="S123" s="2"/>
      <c r="T123" s="2"/>
    </row>
    <row r="124" spans="1:20" ht="15.75" x14ac:dyDescent="0.25">
      <c r="A124" s="79" t="s">
        <v>129</v>
      </c>
      <c r="B124" s="79"/>
      <c r="C124" s="79"/>
      <c r="D124" s="79"/>
      <c r="E124" s="79"/>
      <c r="F124" s="79"/>
      <c r="G124" s="79"/>
      <c r="H124" s="5">
        <v>403338.55</v>
      </c>
      <c r="I124" s="5">
        <v>426865.45422000001</v>
      </c>
      <c r="J124" s="5"/>
      <c r="K124" s="5"/>
      <c r="L124" s="47">
        <f t="shared" si="21"/>
        <v>426865.45422000001</v>
      </c>
      <c r="M124" s="26">
        <f t="shared" si="18"/>
        <v>105.833041304879</v>
      </c>
      <c r="N124" s="2"/>
      <c r="O124" s="2"/>
      <c r="P124" s="60"/>
      <c r="Q124" s="60"/>
      <c r="R124" s="2"/>
      <c r="S124" s="2"/>
      <c r="T124" s="2"/>
    </row>
    <row r="125" spans="1:20" ht="15.75" x14ac:dyDescent="0.25">
      <c r="A125" s="79" t="s">
        <v>130</v>
      </c>
      <c r="B125" s="79"/>
      <c r="C125" s="79"/>
      <c r="D125" s="79"/>
      <c r="E125" s="79"/>
      <c r="F125" s="79"/>
      <c r="G125" s="79"/>
      <c r="H125" s="5">
        <v>2792.8</v>
      </c>
      <c r="I125" s="5">
        <v>2782.4891699999998</v>
      </c>
      <c r="J125" s="5"/>
      <c r="K125" s="5"/>
      <c r="L125" s="47">
        <f t="shared" si="21"/>
        <v>2782.4891699999998</v>
      </c>
      <c r="M125" s="26">
        <f t="shared" si="18"/>
        <v>99.630806717272975</v>
      </c>
      <c r="N125" s="2"/>
      <c r="O125" s="2"/>
      <c r="P125" s="60"/>
      <c r="Q125" s="60"/>
      <c r="R125" s="2"/>
      <c r="S125" s="2"/>
      <c r="T125" s="2"/>
    </row>
    <row r="126" spans="1:20" ht="15.75" x14ac:dyDescent="0.25">
      <c r="A126" s="83" t="s">
        <v>131</v>
      </c>
      <c r="B126" s="83"/>
      <c r="C126" s="83"/>
      <c r="D126" s="83"/>
      <c r="E126" s="83"/>
      <c r="F126" s="83"/>
      <c r="G126" s="83"/>
      <c r="H126" s="27">
        <f t="shared" ref="H126" si="22">H90+H102</f>
        <v>12000</v>
      </c>
      <c r="I126" s="27">
        <v>9000</v>
      </c>
      <c r="J126" s="27"/>
      <c r="K126" s="27"/>
      <c r="L126" s="47">
        <f t="shared" si="21"/>
        <v>9000</v>
      </c>
      <c r="M126" s="26">
        <f t="shared" si="18"/>
        <v>75</v>
      </c>
      <c r="N126" s="2"/>
      <c r="O126" s="2"/>
      <c r="P126" s="60"/>
      <c r="Q126" s="60"/>
      <c r="R126" s="2"/>
      <c r="S126" s="2"/>
      <c r="T126" s="2"/>
    </row>
    <row r="128" spans="1:20" ht="44.25" customHeight="1" x14ac:dyDescent="0.25"/>
    <row r="129" spans="1:20" ht="15.75" x14ac:dyDescent="0.25">
      <c r="A129" s="1" t="s">
        <v>196</v>
      </c>
      <c r="B129" s="38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57"/>
      <c r="Q129" s="57"/>
      <c r="R129" s="1"/>
      <c r="S129" s="82" t="s">
        <v>197</v>
      </c>
      <c r="T129" s="82"/>
    </row>
  </sheetData>
  <mergeCells count="87">
    <mergeCell ref="D4:D6"/>
    <mergeCell ref="E4:E6"/>
    <mergeCell ref="F4:G4"/>
    <mergeCell ref="H4:L4"/>
    <mergeCell ref="R5:R6"/>
    <mergeCell ref="L5:L6"/>
    <mergeCell ref="S4:S6"/>
    <mergeCell ref="N4:R4"/>
    <mergeCell ref="A54:G54"/>
    <mergeCell ref="A55:G55"/>
    <mergeCell ref="A46:G46"/>
    <mergeCell ref="A47:G47"/>
    <mergeCell ref="A53:G53"/>
    <mergeCell ref="A48:G48"/>
    <mergeCell ref="D24:T24"/>
    <mergeCell ref="D26:T26"/>
    <mergeCell ref="D34:T34"/>
    <mergeCell ref="T4:T6"/>
    <mergeCell ref="A5:A6"/>
    <mergeCell ref="B5:B6"/>
    <mergeCell ref="C5:C6"/>
    <mergeCell ref="F5:F6"/>
    <mergeCell ref="D1:P1"/>
    <mergeCell ref="P5:P6"/>
    <mergeCell ref="Q5:Q6"/>
    <mergeCell ref="A44:G44"/>
    <mergeCell ref="A45:G45"/>
    <mergeCell ref="A39:G39"/>
    <mergeCell ref="A40:G40"/>
    <mergeCell ref="A41:G41"/>
    <mergeCell ref="A42:G42"/>
    <mergeCell ref="A43:G43"/>
    <mergeCell ref="M4:M6"/>
    <mergeCell ref="G5:G6"/>
    <mergeCell ref="H5:H6"/>
    <mergeCell ref="N5:N6"/>
    <mergeCell ref="O5:O6"/>
    <mergeCell ref="A4:C4"/>
    <mergeCell ref="A56:G56"/>
    <mergeCell ref="A57:G57"/>
    <mergeCell ref="A58:G58"/>
    <mergeCell ref="A59:G59"/>
    <mergeCell ref="A60:G60"/>
    <mergeCell ref="A90:G90"/>
    <mergeCell ref="A61:G61"/>
    <mergeCell ref="A81:G81"/>
    <mergeCell ref="A82:G82"/>
    <mergeCell ref="A83:G83"/>
    <mergeCell ref="A84:G84"/>
    <mergeCell ref="A62:G62"/>
    <mergeCell ref="D76:T76"/>
    <mergeCell ref="D63:T63"/>
    <mergeCell ref="A85:G85"/>
    <mergeCell ref="A86:G86"/>
    <mergeCell ref="A87:G87"/>
    <mergeCell ref="A88:G88"/>
    <mergeCell ref="A89:G89"/>
    <mergeCell ref="S129:T129"/>
    <mergeCell ref="A125:G125"/>
    <mergeCell ref="A126:G126"/>
    <mergeCell ref="A117:G117"/>
    <mergeCell ref="A103:G103"/>
    <mergeCell ref="A124:G124"/>
    <mergeCell ref="A118:G118"/>
    <mergeCell ref="A119:G119"/>
    <mergeCell ref="A109:G109"/>
    <mergeCell ref="A110:G110"/>
    <mergeCell ref="A111:G111"/>
    <mergeCell ref="A112:G112"/>
    <mergeCell ref="A113:G113"/>
    <mergeCell ref="A108:G108"/>
    <mergeCell ref="A120:G120"/>
    <mergeCell ref="A121:G121"/>
    <mergeCell ref="A122:G122"/>
    <mergeCell ref="A123:G123"/>
    <mergeCell ref="A114:G114"/>
    <mergeCell ref="A115:G115"/>
    <mergeCell ref="A116:G116"/>
    <mergeCell ref="A99:G99"/>
    <mergeCell ref="A100:G100"/>
    <mergeCell ref="A101:G101"/>
    <mergeCell ref="A102:G102"/>
    <mergeCell ref="A94:G94"/>
    <mergeCell ref="A95:G95"/>
    <mergeCell ref="A96:G96"/>
    <mergeCell ref="A97:G97"/>
    <mergeCell ref="A98:G98"/>
  </mergeCells>
  <pageMargins left="0.70866141732283472" right="0.70866141732283472" top="0.74803149606299213" bottom="0.74803149606299213" header="0.31496062992125984" footer="0.31496062992125984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2021-03-10T13:12:51Z</dcterms:modified>
</cp:coreProperties>
</file>