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320" windowHeight="9135"/>
  </bookViews>
  <sheets>
    <sheet name="Форма 1" sheetId="1" r:id="rId1"/>
  </sheets>
  <definedNames>
    <definedName name="_xlnm._FilterDatabase" localSheetId="0" hidden="1">'Форма 1'!$B$4:$R$111</definedName>
    <definedName name="_xlnm.Print_Titles" localSheetId="0">'Форма 1'!$4:$6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23" i="1" l="1"/>
  <c r="R25" i="1"/>
  <c r="R27" i="1"/>
  <c r="R29" i="1"/>
  <c r="R31" i="1"/>
  <c r="R34" i="1"/>
  <c r="R35" i="1"/>
  <c r="R37" i="1"/>
  <c r="R40" i="1"/>
  <c r="R43" i="1"/>
  <c r="R44" i="1"/>
  <c r="R47" i="1"/>
  <c r="R49" i="1"/>
  <c r="R51" i="1"/>
  <c r="R53" i="1"/>
  <c r="R55" i="1"/>
  <c r="R57" i="1"/>
  <c r="R59" i="1"/>
  <c r="R62" i="1"/>
  <c r="R65" i="1"/>
  <c r="R67" i="1"/>
  <c r="R69" i="1"/>
  <c r="R70" i="1"/>
  <c r="R72" i="1"/>
  <c r="R75" i="1"/>
  <c r="R77" i="1"/>
  <c r="R79" i="1"/>
  <c r="R81" i="1"/>
  <c r="R83" i="1"/>
  <c r="R85" i="1"/>
  <c r="R87" i="1"/>
  <c r="R89" i="1"/>
  <c r="R92" i="1"/>
  <c r="R95" i="1"/>
  <c r="R97" i="1"/>
  <c r="R99" i="1"/>
  <c r="R101" i="1"/>
  <c r="R104" i="1"/>
  <c r="R106" i="1"/>
  <c r="R108" i="1"/>
  <c r="R110" i="1"/>
  <c r="R112" i="1"/>
  <c r="R114" i="1"/>
  <c r="R116" i="1"/>
  <c r="R118" i="1"/>
  <c r="R121" i="1"/>
  <c r="R123" i="1"/>
  <c r="R125" i="1"/>
  <c r="R127" i="1"/>
  <c r="R130" i="1"/>
  <c r="R132" i="1"/>
  <c r="R134" i="1"/>
  <c r="R136" i="1"/>
  <c r="R139" i="1"/>
  <c r="R142" i="1"/>
  <c r="R144" i="1"/>
  <c r="R148" i="1"/>
  <c r="R151" i="1"/>
  <c r="R153" i="1"/>
  <c r="R155" i="1"/>
  <c r="R157" i="1"/>
  <c r="R159" i="1"/>
  <c r="R161" i="1"/>
  <c r="R164" i="1"/>
  <c r="R166" i="1"/>
  <c r="R168" i="1"/>
  <c r="R170" i="1"/>
  <c r="R175" i="1"/>
  <c r="R180" i="1"/>
  <c r="R182" i="1"/>
  <c r="R184" i="1"/>
  <c r="R186" i="1"/>
  <c r="R187" i="1"/>
  <c r="R189" i="1"/>
  <c r="R190" i="1"/>
  <c r="R192" i="1"/>
  <c r="R194" i="1"/>
  <c r="R197" i="1"/>
  <c r="R198" i="1"/>
  <c r="R199" i="1"/>
  <c r="R201" i="1"/>
  <c r="R203" i="1"/>
  <c r="R204" i="1"/>
  <c r="R206" i="1"/>
  <c r="R207" i="1"/>
  <c r="R210" i="1"/>
  <c r="R220" i="1"/>
  <c r="R221" i="1"/>
  <c r="R222" i="1"/>
  <c r="R223" i="1"/>
  <c r="R224" i="1"/>
  <c r="R225" i="1"/>
  <c r="R227" i="1"/>
  <c r="R228" i="1"/>
  <c r="R229" i="1"/>
  <c r="R230" i="1"/>
  <c r="R231" i="1"/>
  <c r="R232" i="1"/>
  <c r="R234" i="1"/>
  <c r="R237" i="1"/>
  <c r="R238" i="1"/>
  <c r="R239" i="1"/>
  <c r="R240" i="1"/>
  <c r="R241" i="1"/>
  <c r="R242" i="1"/>
  <c r="R245" i="1"/>
  <c r="R246" i="1"/>
  <c r="R247" i="1"/>
  <c r="R248" i="1"/>
  <c r="R250" i="1"/>
  <c r="R251" i="1"/>
  <c r="R254" i="1"/>
  <c r="R255" i="1"/>
  <c r="R256" i="1"/>
  <c r="R257" i="1"/>
  <c r="R258" i="1"/>
  <c r="R261" i="1"/>
  <c r="R262" i="1"/>
  <c r="R263" i="1"/>
  <c r="R264" i="1"/>
  <c r="R265" i="1"/>
  <c r="R266" i="1"/>
  <c r="R269" i="1"/>
  <c r="R270" i="1"/>
  <c r="R271" i="1"/>
  <c r="R272" i="1"/>
  <c r="R273" i="1"/>
  <c r="R275" i="1"/>
  <c r="R276" i="1"/>
  <c r="Q25" i="1"/>
  <c r="Q34" i="1"/>
  <c r="Q40" i="1"/>
  <c r="Q44" i="1"/>
  <c r="Q47" i="1"/>
  <c r="Q49" i="1"/>
  <c r="Q53" i="1"/>
  <c r="Q65" i="1"/>
  <c r="Q67" i="1"/>
  <c r="Q69" i="1"/>
  <c r="Q70" i="1"/>
  <c r="Q75" i="1"/>
  <c r="Q77" i="1"/>
  <c r="Q79" i="1"/>
  <c r="Q81" i="1"/>
  <c r="Q95" i="1"/>
  <c r="Q97" i="1"/>
  <c r="Q99" i="1"/>
  <c r="Q104" i="1"/>
  <c r="Q108" i="1"/>
  <c r="Q110" i="1"/>
  <c r="Q112" i="1"/>
  <c r="Q121" i="1"/>
  <c r="Q123" i="1"/>
  <c r="Q125" i="1"/>
  <c r="Q127" i="1"/>
  <c r="Q130" i="1"/>
  <c r="Q132" i="1"/>
  <c r="Q134" i="1"/>
  <c r="Q136" i="1"/>
  <c r="Q142" i="1"/>
  <c r="Q144" i="1"/>
  <c r="Q151" i="1"/>
  <c r="Q153" i="1"/>
  <c r="Q164" i="1"/>
  <c r="Q166" i="1"/>
  <c r="Q168" i="1"/>
  <c r="Q170" i="1"/>
  <c r="Q175" i="1"/>
  <c r="Q180" i="1"/>
  <c r="Q182" i="1"/>
  <c r="Q184" i="1"/>
  <c r="Q187" i="1"/>
  <c r="Q189" i="1"/>
  <c r="Q190" i="1"/>
  <c r="Q192" i="1"/>
  <c r="Q201" i="1"/>
  <c r="Q204" i="1"/>
  <c r="Q220" i="1"/>
  <c r="Q222" i="1"/>
  <c r="Q223" i="1"/>
  <c r="Q224" i="1"/>
  <c r="Q225" i="1"/>
  <c r="Q227" i="1"/>
  <c r="Q228" i="1"/>
  <c r="Q229" i="1"/>
  <c r="Q230" i="1"/>
  <c r="Q231" i="1"/>
  <c r="Q232" i="1"/>
  <c r="Q237" i="1"/>
  <c r="Q239" i="1"/>
  <c r="Q240" i="1"/>
  <c r="Q242" i="1"/>
  <c r="Q245" i="1"/>
  <c r="Q246" i="1"/>
  <c r="Q247" i="1"/>
  <c r="Q254" i="1"/>
  <c r="Q255" i="1"/>
  <c r="Q256" i="1"/>
  <c r="Q261" i="1"/>
  <c r="Q262" i="1"/>
  <c r="Q263" i="1"/>
  <c r="Q266" i="1"/>
  <c r="Q269" i="1"/>
  <c r="Q270" i="1"/>
  <c r="Q271" i="1"/>
  <c r="Q273" i="1"/>
  <c r="O214" i="1" l="1"/>
  <c r="P214" i="1"/>
  <c r="O215" i="1"/>
  <c r="P215" i="1"/>
  <c r="O216" i="1"/>
  <c r="P216" i="1"/>
  <c r="O217" i="1"/>
  <c r="P217" i="1"/>
  <c r="O173" i="1"/>
  <c r="O172" i="1" s="1"/>
  <c r="O171" i="1" s="1"/>
  <c r="P173" i="1"/>
  <c r="P172" i="1" s="1"/>
  <c r="O16" i="1"/>
  <c r="P16" i="1"/>
  <c r="O17" i="1"/>
  <c r="O10" i="1" s="1"/>
  <c r="P17" i="1"/>
  <c r="P10" i="1" s="1"/>
  <c r="O18" i="1"/>
  <c r="O11" i="1" s="1"/>
  <c r="P18" i="1"/>
  <c r="P11" i="1" s="1"/>
  <c r="O19" i="1"/>
  <c r="O12" i="1" s="1"/>
  <c r="P19" i="1"/>
  <c r="P12" i="1" s="1"/>
  <c r="O20" i="1"/>
  <c r="O13" i="1" s="1"/>
  <c r="P20" i="1"/>
  <c r="P13" i="1" s="1"/>
  <c r="P219" i="1"/>
  <c r="O219" i="1"/>
  <c r="P226" i="1"/>
  <c r="O226" i="1"/>
  <c r="P179" i="1"/>
  <c r="O179" i="1"/>
  <c r="P193" i="1"/>
  <c r="O193" i="1"/>
  <c r="P191" i="1"/>
  <c r="P188" i="1"/>
  <c r="O188" i="1"/>
  <c r="P185" i="1"/>
  <c r="P183" i="1"/>
  <c r="P42" i="1"/>
  <c r="O42" i="1"/>
  <c r="O24" i="1"/>
  <c r="O22" i="1"/>
  <c r="P33" i="1"/>
  <c r="O33" i="1"/>
  <c r="P24" i="1"/>
  <c r="P22" i="1"/>
  <c r="P171" i="1" l="1"/>
  <c r="M219" i="1"/>
  <c r="N219" i="1"/>
  <c r="L219" i="1"/>
  <c r="M268" i="1"/>
  <c r="N268" i="1"/>
  <c r="L268" i="1"/>
  <c r="M274" i="1"/>
  <c r="N274" i="1"/>
  <c r="L274" i="1"/>
  <c r="M260" i="1"/>
  <c r="M259" i="1" s="1"/>
  <c r="M216" i="1" s="1"/>
  <c r="N260" i="1"/>
  <c r="N259" i="1" s="1"/>
  <c r="L260" i="1"/>
  <c r="L259" i="1" s="1"/>
  <c r="L216" i="1" s="1"/>
  <c r="M253" i="1"/>
  <c r="M252" i="1" s="1"/>
  <c r="M215" i="1" s="1"/>
  <c r="N253" i="1"/>
  <c r="L253" i="1"/>
  <c r="L252" i="1" s="1"/>
  <c r="L215" i="1" s="1"/>
  <c r="M249" i="1"/>
  <c r="N249" i="1"/>
  <c r="M244" i="1"/>
  <c r="N244" i="1"/>
  <c r="L249" i="1"/>
  <c r="L267" i="1" l="1"/>
  <c r="L217" i="1" s="1"/>
  <c r="R259" i="1"/>
  <c r="Q259" i="1"/>
  <c r="R244" i="1"/>
  <c r="R268" i="1"/>
  <c r="Q268" i="1"/>
  <c r="R219" i="1"/>
  <c r="Q219" i="1"/>
  <c r="Q253" i="1"/>
  <c r="R253" i="1"/>
  <c r="R260" i="1"/>
  <c r="Q260" i="1"/>
  <c r="R274" i="1"/>
  <c r="R249" i="1"/>
  <c r="M267" i="1"/>
  <c r="M217" i="1" s="1"/>
  <c r="N252" i="1"/>
  <c r="N267" i="1"/>
  <c r="N216" i="1"/>
  <c r="N243" i="1"/>
  <c r="M243" i="1"/>
  <c r="M214" i="1" s="1"/>
  <c r="M236" i="1"/>
  <c r="M235" i="1" s="1"/>
  <c r="M213" i="1" s="1"/>
  <c r="N236" i="1"/>
  <c r="O236" i="1"/>
  <c r="O235" i="1" s="1"/>
  <c r="O213" i="1" s="1"/>
  <c r="O9" i="1" s="1"/>
  <c r="P236" i="1"/>
  <c r="P235" i="1" s="1"/>
  <c r="P213" i="1" s="1"/>
  <c r="P9" i="1" s="1"/>
  <c r="L236" i="1"/>
  <c r="L235" i="1" s="1"/>
  <c r="L213" i="1" s="1"/>
  <c r="M226" i="1"/>
  <c r="N226" i="1"/>
  <c r="L226" i="1"/>
  <c r="M233" i="1"/>
  <c r="N233" i="1"/>
  <c r="L233" i="1"/>
  <c r="M209" i="1"/>
  <c r="M208" i="1" s="1"/>
  <c r="N209" i="1"/>
  <c r="L209" i="1"/>
  <c r="L208" i="1" s="1"/>
  <c r="O195" i="1"/>
  <c r="P195" i="1"/>
  <c r="M205" i="1"/>
  <c r="N205" i="1"/>
  <c r="L205" i="1"/>
  <c r="M202" i="1"/>
  <c r="N202" i="1"/>
  <c r="L202" i="1"/>
  <c r="M200" i="1"/>
  <c r="N200" i="1"/>
  <c r="L200" i="1"/>
  <c r="M196" i="1"/>
  <c r="N196" i="1"/>
  <c r="L196" i="1"/>
  <c r="O178" i="1"/>
  <c r="P178" i="1"/>
  <c r="M193" i="1"/>
  <c r="N193" i="1"/>
  <c r="L193" i="1"/>
  <c r="M191" i="1"/>
  <c r="N191" i="1"/>
  <c r="L191" i="1"/>
  <c r="M188" i="1"/>
  <c r="N188" i="1"/>
  <c r="L188" i="1"/>
  <c r="M185" i="1"/>
  <c r="N185" i="1"/>
  <c r="L185" i="1"/>
  <c r="M183" i="1"/>
  <c r="N183" i="1"/>
  <c r="L183" i="1"/>
  <c r="M181" i="1"/>
  <c r="N181" i="1"/>
  <c r="L181" i="1"/>
  <c r="M179" i="1"/>
  <c r="N179" i="1"/>
  <c r="L179" i="1"/>
  <c r="M174" i="1"/>
  <c r="M173" i="1" s="1"/>
  <c r="M172" i="1" s="1"/>
  <c r="M171" i="1" s="1"/>
  <c r="N174" i="1"/>
  <c r="L174" i="1"/>
  <c r="L173" i="1" s="1"/>
  <c r="L172" i="1" s="1"/>
  <c r="L171" i="1" s="1"/>
  <c r="M169" i="1"/>
  <c r="N169" i="1"/>
  <c r="L169" i="1"/>
  <c r="M167" i="1"/>
  <c r="N167" i="1"/>
  <c r="L167" i="1"/>
  <c r="M165" i="1"/>
  <c r="N165" i="1"/>
  <c r="L165" i="1"/>
  <c r="M163" i="1"/>
  <c r="N163" i="1"/>
  <c r="L163" i="1"/>
  <c r="M160" i="1"/>
  <c r="N160" i="1"/>
  <c r="L160" i="1"/>
  <c r="M158" i="1"/>
  <c r="N158" i="1"/>
  <c r="L158" i="1"/>
  <c r="M156" i="1"/>
  <c r="N156" i="1"/>
  <c r="L156" i="1"/>
  <c r="M154" i="1"/>
  <c r="N154" i="1"/>
  <c r="L154" i="1"/>
  <c r="M152" i="1"/>
  <c r="N152" i="1"/>
  <c r="L152" i="1"/>
  <c r="M150" i="1"/>
  <c r="N150" i="1"/>
  <c r="L150" i="1"/>
  <c r="M147" i="1"/>
  <c r="N147" i="1"/>
  <c r="L147" i="1"/>
  <c r="M143" i="1"/>
  <c r="N143" i="1"/>
  <c r="L143" i="1"/>
  <c r="M141" i="1"/>
  <c r="N141" i="1"/>
  <c r="L141" i="1"/>
  <c r="M138" i="1"/>
  <c r="M137" i="1" s="1"/>
  <c r="N138" i="1"/>
  <c r="L138" i="1"/>
  <c r="L137" i="1" s="1"/>
  <c r="M135" i="1"/>
  <c r="N135" i="1"/>
  <c r="L135" i="1"/>
  <c r="M133" i="1"/>
  <c r="N133" i="1"/>
  <c r="L133" i="1"/>
  <c r="M131" i="1"/>
  <c r="N131" i="1"/>
  <c r="L131" i="1"/>
  <c r="M129" i="1"/>
  <c r="N129" i="1"/>
  <c r="L129" i="1"/>
  <c r="M126" i="1"/>
  <c r="N126" i="1"/>
  <c r="L126" i="1"/>
  <c r="M124" i="1"/>
  <c r="N124" i="1"/>
  <c r="L124" i="1"/>
  <c r="M122" i="1"/>
  <c r="N122" i="1"/>
  <c r="L122" i="1"/>
  <c r="M120" i="1"/>
  <c r="N120" i="1"/>
  <c r="L120" i="1"/>
  <c r="M117" i="1"/>
  <c r="N117" i="1"/>
  <c r="L117" i="1"/>
  <c r="M115" i="1"/>
  <c r="N115" i="1"/>
  <c r="L115" i="1"/>
  <c r="M113" i="1"/>
  <c r="N113" i="1"/>
  <c r="L113" i="1"/>
  <c r="M111" i="1"/>
  <c r="N111" i="1"/>
  <c r="L111" i="1"/>
  <c r="M109" i="1"/>
  <c r="N109" i="1"/>
  <c r="L109" i="1"/>
  <c r="M107" i="1"/>
  <c r="N107" i="1"/>
  <c r="L107" i="1"/>
  <c r="M105" i="1"/>
  <c r="N105" i="1"/>
  <c r="L105" i="1"/>
  <c r="M103" i="1"/>
  <c r="N103" i="1"/>
  <c r="L103" i="1"/>
  <c r="M100" i="1"/>
  <c r="N100" i="1"/>
  <c r="L100" i="1"/>
  <c r="M98" i="1"/>
  <c r="N98" i="1"/>
  <c r="L98" i="1"/>
  <c r="M96" i="1"/>
  <c r="N96" i="1"/>
  <c r="L96" i="1"/>
  <c r="M94" i="1"/>
  <c r="N94" i="1"/>
  <c r="L94" i="1"/>
  <c r="M91" i="1"/>
  <c r="M90" i="1" s="1"/>
  <c r="N91" i="1"/>
  <c r="L91" i="1"/>
  <c r="L90" i="1" s="1"/>
  <c r="M88" i="1"/>
  <c r="N88" i="1"/>
  <c r="L88" i="1"/>
  <c r="M86" i="1"/>
  <c r="N86" i="1"/>
  <c r="L86" i="1"/>
  <c r="M84" i="1"/>
  <c r="N84" i="1"/>
  <c r="L84" i="1"/>
  <c r="M82" i="1"/>
  <c r="N82" i="1"/>
  <c r="L82" i="1"/>
  <c r="M80" i="1"/>
  <c r="N80" i="1"/>
  <c r="L80" i="1"/>
  <c r="M78" i="1"/>
  <c r="N78" i="1"/>
  <c r="L78" i="1"/>
  <c r="M76" i="1"/>
  <c r="N76" i="1"/>
  <c r="L76" i="1"/>
  <c r="M74" i="1"/>
  <c r="N74" i="1"/>
  <c r="L74" i="1"/>
  <c r="M71" i="1"/>
  <c r="N71" i="1"/>
  <c r="L71" i="1"/>
  <c r="M68" i="1"/>
  <c r="N68" i="1"/>
  <c r="L68" i="1"/>
  <c r="M66" i="1"/>
  <c r="N66" i="1"/>
  <c r="L66" i="1"/>
  <c r="M64" i="1"/>
  <c r="N64" i="1"/>
  <c r="L64" i="1"/>
  <c r="M61" i="1"/>
  <c r="M60" i="1" s="1"/>
  <c r="N61" i="1"/>
  <c r="L61" i="1"/>
  <c r="L60" i="1" s="1"/>
  <c r="M58" i="1"/>
  <c r="N58" i="1"/>
  <c r="L58" i="1"/>
  <c r="M56" i="1"/>
  <c r="N56" i="1"/>
  <c r="L56" i="1"/>
  <c r="M54" i="1"/>
  <c r="N54" i="1"/>
  <c r="L54" i="1"/>
  <c r="N52" i="1"/>
  <c r="M52" i="1"/>
  <c r="M50" i="1"/>
  <c r="N50" i="1"/>
  <c r="L50" i="1"/>
  <c r="N48" i="1"/>
  <c r="M48" i="1"/>
  <c r="M46" i="1"/>
  <c r="N46" i="1"/>
  <c r="L46" i="1"/>
  <c r="M42" i="1"/>
  <c r="N42" i="1"/>
  <c r="L42" i="1"/>
  <c r="M39" i="1"/>
  <c r="N39" i="1"/>
  <c r="L39" i="1"/>
  <c r="L38" i="1" s="1"/>
  <c r="M36" i="1"/>
  <c r="N36" i="1"/>
  <c r="L36" i="1"/>
  <c r="M33" i="1"/>
  <c r="N33" i="1"/>
  <c r="L33" i="1"/>
  <c r="R54" i="1" l="1"/>
  <c r="R82" i="1"/>
  <c r="R91" i="1"/>
  <c r="R100" i="1"/>
  <c r="R117" i="1"/>
  <c r="R147" i="1"/>
  <c r="R156" i="1"/>
  <c r="R205" i="1"/>
  <c r="R233" i="1"/>
  <c r="M218" i="1"/>
  <c r="M212" i="1" s="1"/>
  <c r="M211" i="1" s="1"/>
  <c r="L218" i="1"/>
  <c r="L212" i="1" s="1"/>
  <c r="R50" i="1"/>
  <c r="R56" i="1"/>
  <c r="R84" i="1"/>
  <c r="R138" i="1"/>
  <c r="R158" i="1"/>
  <c r="R196" i="1"/>
  <c r="R42" i="1"/>
  <c r="Q42" i="1"/>
  <c r="R66" i="1"/>
  <c r="Q66" i="1"/>
  <c r="R120" i="1"/>
  <c r="Q120" i="1"/>
  <c r="R226" i="1"/>
  <c r="Q226" i="1"/>
  <c r="R252" i="1"/>
  <c r="Q252" i="1"/>
  <c r="R76" i="1"/>
  <c r="Q76" i="1"/>
  <c r="Q94" i="1"/>
  <c r="R94" i="1"/>
  <c r="Q103" i="1"/>
  <c r="R103" i="1"/>
  <c r="Q111" i="1"/>
  <c r="R111" i="1"/>
  <c r="R150" i="1"/>
  <c r="Q150" i="1"/>
  <c r="Q39" i="1"/>
  <c r="R39" i="1"/>
  <c r="R64" i="1"/>
  <c r="Q64" i="1"/>
  <c r="Q74" i="1"/>
  <c r="R74" i="1"/>
  <c r="Q109" i="1"/>
  <c r="R109" i="1"/>
  <c r="R126" i="1"/>
  <c r="Q126" i="1"/>
  <c r="Q135" i="1"/>
  <c r="R135" i="1"/>
  <c r="Q165" i="1"/>
  <c r="R165" i="1"/>
  <c r="R179" i="1"/>
  <c r="Q179" i="1"/>
  <c r="Q188" i="1"/>
  <c r="R188" i="1"/>
  <c r="R243" i="1"/>
  <c r="R129" i="1"/>
  <c r="Q129" i="1"/>
  <c r="R191" i="1"/>
  <c r="Q191" i="1"/>
  <c r="R36" i="1"/>
  <c r="R48" i="1"/>
  <c r="Q48" i="1"/>
  <c r="R61" i="1"/>
  <c r="R71" i="1"/>
  <c r="R80" i="1"/>
  <c r="Q80" i="1"/>
  <c r="R88" i="1"/>
  <c r="Q98" i="1"/>
  <c r="R98" i="1"/>
  <c r="Q107" i="1"/>
  <c r="R107" i="1"/>
  <c r="R115" i="1"/>
  <c r="R124" i="1"/>
  <c r="Q124" i="1"/>
  <c r="R133" i="1"/>
  <c r="Q133" i="1"/>
  <c r="Q143" i="1"/>
  <c r="R143" i="1"/>
  <c r="R154" i="1"/>
  <c r="R163" i="1"/>
  <c r="Q163" i="1"/>
  <c r="R174" i="1"/>
  <c r="Q174" i="1"/>
  <c r="Q185" i="1"/>
  <c r="R185" i="1"/>
  <c r="O177" i="1"/>
  <c r="O176" i="1" s="1"/>
  <c r="R202" i="1"/>
  <c r="Q202" i="1"/>
  <c r="R209" i="1"/>
  <c r="Q236" i="1"/>
  <c r="R236" i="1"/>
  <c r="Q216" i="1"/>
  <c r="R216" i="1"/>
  <c r="R167" i="1"/>
  <c r="Q167" i="1"/>
  <c r="R181" i="1"/>
  <c r="Q181" i="1"/>
  <c r="Q33" i="1"/>
  <c r="R33" i="1"/>
  <c r="Q46" i="1"/>
  <c r="R46" i="1"/>
  <c r="R52" i="1"/>
  <c r="Q52" i="1"/>
  <c r="R58" i="1"/>
  <c r="R68" i="1"/>
  <c r="Q68" i="1"/>
  <c r="Q78" i="1"/>
  <c r="R78" i="1"/>
  <c r="R86" i="1"/>
  <c r="R96" i="1"/>
  <c r="Q96" i="1"/>
  <c r="R105" i="1"/>
  <c r="R113" i="1"/>
  <c r="R122" i="1"/>
  <c r="Q122" i="1"/>
  <c r="Q131" i="1"/>
  <c r="R131" i="1"/>
  <c r="R141" i="1"/>
  <c r="Q141" i="1"/>
  <c r="R152" i="1"/>
  <c r="Q152" i="1"/>
  <c r="R160" i="1"/>
  <c r="R169" i="1"/>
  <c r="Q169" i="1"/>
  <c r="R183" i="1"/>
  <c r="Q183" i="1"/>
  <c r="R193" i="1"/>
  <c r="R200" i="1"/>
  <c r="Q200" i="1"/>
  <c r="R267" i="1"/>
  <c r="Q267" i="1"/>
  <c r="N60" i="1"/>
  <c r="R60" i="1" s="1"/>
  <c r="N137" i="1"/>
  <c r="R137" i="1" s="1"/>
  <c r="N235" i="1"/>
  <c r="N217" i="1"/>
  <c r="N90" i="1"/>
  <c r="R90" i="1" s="1"/>
  <c r="N215" i="1"/>
  <c r="N173" i="1"/>
  <c r="N208" i="1"/>
  <c r="R208" i="1" s="1"/>
  <c r="N214" i="1"/>
  <c r="P177" i="1"/>
  <c r="P176" i="1" s="1"/>
  <c r="L195" i="1"/>
  <c r="M195" i="1"/>
  <c r="N195" i="1"/>
  <c r="N218" i="1"/>
  <c r="N178" i="1"/>
  <c r="M178" i="1"/>
  <c r="M177" i="1" s="1"/>
  <c r="M176" i="1" s="1"/>
  <c r="L73" i="1"/>
  <c r="N93" i="1"/>
  <c r="N102" i="1"/>
  <c r="N119" i="1"/>
  <c r="N128" i="1"/>
  <c r="L178" i="1"/>
  <c r="M149" i="1"/>
  <c r="L162" i="1"/>
  <c r="L140" i="1"/>
  <c r="M45" i="1"/>
  <c r="M102" i="1"/>
  <c r="M119" i="1"/>
  <c r="M128" i="1"/>
  <c r="N140" i="1"/>
  <c r="M140" i="1"/>
  <c r="N32" i="1"/>
  <c r="M32" i="1"/>
  <c r="L45" i="1"/>
  <c r="M73" i="1"/>
  <c r="L149" i="1"/>
  <c r="M162" i="1"/>
  <c r="L93" i="1"/>
  <c r="L102" i="1"/>
  <c r="L119" i="1"/>
  <c r="L128" i="1"/>
  <c r="L19" i="1" s="1"/>
  <c r="L12" i="1" s="1"/>
  <c r="N149" i="1"/>
  <c r="N73" i="1"/>
  <c r="M93" i="1"/>
  <c r="N162" i="1"/>
  <c r="L32" i="1"/>
  <c r="M63" i="1"/>
  <c r="N45" i="1"/>
  <c r="L63" i="1"/>
  <c r="N63" i="1"/>
  <c r="L30" i="1"/>
  <c r="N30" i="1"/>
  <c r="M30" i="1"/>
  <c r="N28" i="1"/>
  <c r="M28" i="1"/>
  <c r="L28" i="1"/>
  <c r="N26" i="1"/>
  <c r="M26" i="1"/>
  <c r="L26" i="1"/>
  <c r="R28" i="1" l="1"/>
  <c r="R195" i="1"/>
  <c r="Q195" i="1"/>
  <c r="Q45" i="1"/>
  <c r="R45" i="1"/>
  <c r="Q149" i="1"/>
  <c r="R149" i="1"/>
  <c r="R140" i="1"/>
  <c r="Q140" i="1"/>
  <c r="Q93" i="1"/>
  <c r="R93" i="1"/>
  <c r="R218" i="1"/>
  <c r="Q218" i="1"/>
  <c r="R30" i="1"/>
  <c r="R32" i="1"/>
  <c r="Q32" i="1"/>
  <c r="Q119" i="1"/>
  <c r="R119" i="1"/>
  <c r="R214" i="1"/>
  <c r="Q173" i="1"/>
  <c r="R173" i="1"/>
  <c r="R235" i="1"/>
  <c r="Q235" i="1"/>
  <c r="R73" i="1"/>
  <c r="Q73" i="1"/>
  <c r="R102" i="1"/>
  <c r="Q102" i="1"/>
  <c r="R178" i="1"/>
  <c r="Q178" i="1"/>
  <c r="R215" i="1"/>
  <c r="Q215" i="1"/>
  <c r="R217" i="1"/>
  <c r="Q217" i="1"/>
  <c r="Q63" i="1"/>
  <c r="R63" i="1"/>
  <c r="R26" i="1"/>
  <c r="R162" i="1"/>
  <c r="Q162" i="1"/>
  <c r="R128" i="1"/>
  <c r="Q128" i="1"/>
  <c r="N17" i="1"/>
  <c r="N10" i="1" s="1"/>
  <c r="N212" i="1"/>
  <c r="N172" i="1"/>
  <c r="N213" i="1"/>
  <c r="L20" i="1"/>
  <c r="L13" i="1" s="1"/>
  <c r="N177" i="1"/>
  <c r="L177" i="1"/>
  <c r="L176" i="1" s="1"/>
  <c r="N18" i="1"/>
  <c r="N11" i="1" s="1"/>
  <c r="M20" i="1"/>
  <c r="M13" i="1" s="1"/>
  <c r="L17" i="1"/>
  <c r="N19" i="1"/>
  <c r="N12" i="1" s="1"/>
  <c r="M16" i="1"/>
  <c r="M9" i="1" s="1"/>
  <c r="L16" i="1"/>
  <c r="L9" i="1" s="1"/>
  <c r="M17" i="1"/>
  <c r="M10" i="1" s="1"/>
  <c r="L18" i="1"/>
  <c r="L11" i="1" s="1"/>
  <c r="M18" i="1"/>
  <c r="M11" i="1" s="1"/>
  <c r="N20" i="1"/>
  <c r="N13" i="1" s="1"/>
  <c r="M19" i="1"/>
  <c r="M12" i="1" s="1"/>
  <c r="N16" i="1"/>
  <c r="N24" i="1"/>
  <c r="M24" i="1"/>
  <c r="N22" i="1"/>
  <c r="M22" i="1"/>
  <c r="L22" i="1"/>
  <c r="L21" i="1" s="1"/>
  <c r="R10" i="1" l="1"/>
  <c r="Q11" i="1"/>
  <c r="R11" i="1"/>
  <c r="N9" i="1"/>
  <c r="R12" i="1"/>
  <c r="Q12" i="1"/>
  <c r="Q13" i="1"/>
  <c r="R13" i="1"/>
  <c r="R22" i="1"/>
  <c r="Q177" i="1"/>
  <c r="R177" i="1"/>
  <c r="Q17" i="1"/>
  <c r="R17" i="1"/>
  <c r="R20" i="1"/>
  <c r="Q20" i="1"/>
  <c r="R172" i="1"/>
  <c r="Q172" i="1"/>
  <c r="R212" i="1"/>
  <c r="Q212" i="1"/>
  <c r="R24" i="1"/>
  <c r="Q24" i="1"/>
  <c r="Q18" i="1"/>
  <c r="R18" i="1"/>
  <c r="Q213" i="1"/>
  <c r="R213" i="1"/>
  <c r="R16" i="1"/>
  <c r="Q16" i="1"/>
  <c r="Q19" i="1"/>
  <c r="R19" i="1"/>
  <c r="N211" i="1"/>
  <c r="M21" i="1"/>
  <c r="N171" i="1"/>
  <c r="N21" i="1"/>
  <c r="N176" i="1"/>
  <c r="O41" i="1"/>
  <c r="P41" i="1"/>
  <c r="O38" i="1"/>
  <c r="P38" i="1"/>
  <c r="O32" i="1"/>
  <c r="P32" i="1"/>
  <c r="O21" i="1"/>
  <c r="P21" i="1"/>
  <c r="Q9" i="1" l="1"/>
  <c r="R9" i="1"/>
  <c r="R176" i="1"/>
  <c r="Q176" i="1"/>
  <c r="R171" i="1"/>
  <c r="Q171" i="1"/>
  <c r="Q21" i="1"/>
  <c r="R21" i="1"/>
  <c r="R211" i="1"/>
  <c r="O15" i="1"/>
  <c r="P15" i="1"/>
  <c r="P218" i="1"/>
  <c r="O218" i="1"/>
  <c r="O14" i="1"/>
  <c r="P14" i="1" l="1"/>
  <c r="O212" i="1"/>
  <c r="O8" i="1" s="1"/>
  <c r="O7" i="1" s="1"/>
  <c r="P212" i="1"/>
  <c r="P211" i="1" s="1"/>
  <c r="L244" i="1"/>
  <c r="Q244" i="1" s="1"/>
  <c r="P8" i="1" l="1"/>
  <c r="P7" i="1" s="1"/>
  <c r="O211" i="1"/>
  <c r="L243" i="1"/>
  <c r="Q243" i="1" s="1"/>
  <c r="L214" i="1" l="1"/>
  <c r="M38" i="1"/>
  <c r="N38" i="1"/>
  <c r="N41" i="1"/>
  <c r="M41" i="1"/>
  <c r="L41" i="1"/>
  <c r="Q214" i="1" l="1"/>
  <c r="L10" i="1"/>
  <c r="Q10" i="1" s="1"/>
  <c r="R41" i="1"/>
  <c r="Q41" i="1"/>
  <c r="R38" i="1"/>
  <c r="Q38" i="1"/>
  <c r="L211" i="1"/>
  <c r="Q211" i="1" s="1"/>
  <c r="L15" i="1"/>
  <c r="L8" i="1" s="1"/>
  <c r="L7" i="1" s="1"/>
  <c r="N15" i="1"/>
  <c r="N8" i="1" s="1"/>
  <c r="M15" i="1"/>
  <c r="M8" i="1" s="1"/>
  <c r="M7" i="1" s="1"/>
  <c r="Q8" i="1" l="1"/>
  <c r="N7" i="1"/>
  <c r="R8" i="1"/>
  <c r="Q15" i="1"/>
  <c r="R15" i="1"/>
  <c r="M14" i="1"/>
  <c r="N14" i="1"/>
  <c r="L14" i="1"/>
  <c r="Q7" i="1" l="1"/>
  <c r="R7" i="1"/>
  <c r="Q14" i="1"/>
  <c r="R14" i="1"/>
</calcChain>
</file>

<file path=xl/sharedStrings.xml><?xml version="1.0" encoding="utf-8"?>
<sst xmlns="http://schemas.openxmlformats.org/spreadsheetml/2006/main" count="1141" uniqueCount="137">
  <si>
    <t>Коды аналитической программной классификации</t>
  </si>
  <si>
    <t>Наименование муниципальной программы, подпрограммы, основного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</si>
  <si>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</si>
  <si>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</si>
  <si>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 "Город Ижевск", тыс. рублей</t>
  </si>
  <si>
    <t>Кассовые расходы, %</t>
  </si>
  <si>
    <t>ГРБС</t>
  </si>
  <si>
    <t>Рз</t>
  </si>
  <si>
    <t>Пр</t>
  </si>
  <si>
    <t>ЦС</t>
  </si>
  <si>
    <t>ВР</t>
  </si>
  <si>
    <t>Кассовое исполнение на конец отчетного периода</t>
  </si>
  <si>
    <t>МП</t>
  </si>
  <si>
    <t>Пп</t>
  </si>
  <si>
    <t>05</t>
  </si>
  <si>
    <t>03</t>
  </si>
  <si>
    <t>Администрация Ленинского района</t>
  </si>
  <si>
    <t>Администрация Октябрьского района</t>
  </si>
  <si>
    <t>Администрация Первомайского района</t>
  </si>
  <si>
    <t>Администрация Устиновского района</t>
  </si>
  <si>
    <t>Администрация Индустриального района</t>
  </si>
  <si>
    <t>ОМ М</t>
  </si>
  <si>
    <t>Всего</t>
  </si>
  <si>
    <t>Сводная бюджетная роспись на 1 января отчетного года</t>
  </si>
  <si>
    <t>Сводная бюджетная роспись на отчетную дату</t>
  </si>
  <si>
    <t>Кредиторская задолженность за отчетный период</t>
  </si>
  <si>
    <t>К плану на 1 января отчетного года</t>
  </si>
  <si>
    <t>К плану на отчетную дату</t>
  </si>
  <si>
    <t>в т.ч. кредиторская задолженность прошлых отчетных периодов</t>
  </si>
  <si>
    <t>«Благоустройство, дорожное хозяйство и развитие транспортной системы»</t>
  </si>
  <si>
    <t>ВСЕГО</t>
  </si>
  <si>
    <t>Управление благоустройства и охраны окружающей среды</t>
  </si>
  <si>
    <t>«Благоустройство»</t>
  </si>
  <si>
    <t>Основное мероприятие: "Организация благоустройства территории города Ижевска"</t>
  </si>
  <si>
    <t>Основное мероприятие: "Организация содержания мест захоронения"</t>
  </si>
  <si>
    <t>Основное мероприятие: "Санитарная очистка территории городского округа"</t>
  </si>
  <si>
    <t>Основное мероприятие: "Развитие и модернизация наружного освещения"</t>
  </si>
  <si>
    <t>Уличное освещение</t>
  </si>
  <si>
    <t>1110162330</t>
  </si>
  <si>
    <t>1110162340</t>
  </si>
  <si>
    <t>Администрация  Первомайского района</t>
  </si>
  <si>
    <t xml:space="preserve">  Ликвидация сухостойных и аварийных деревьев</t>
  </si>
  <si>
    <t xml:space="preserve"> Содержание и текущий ремонт прочих территорий городского округа, закрепленных за исполнителем, в том числе: пешеходных мостов; фонтанов; территорий, прилегающих к родникам; логов; пустошей</t>
  </si>
  <si>
    <t>Прочая закупка товаров, работ и услуг</t>
  </si>
  <si>
    <t xml:space="preserve"> Прочая закупка товаров, работ и услуг</t>
  </si>
  <si>
    <t>Содержание и текущий ремонт городских памятников и иных объектов культурного наследия</t>
  </si>
  <si>
    <t>Кошение травы и уборка скошенной травы</t>
  </si>
  <si>
    <t>Ликвидация несанкционированных свалок</t>
  </si>
  <si>
    <t>Уборка случайного мусора</t>
  </si>
  <si>
    <t>Ликвидация сухостойных и аварийных деревьев</t>
  </si>
  <si>
    <t xml:space="preserve"> Выплата денежного поощрения победителям конкурса "Ижевск - цветущий город"</t>
  </si>
  <si>
    <t>1110569990</t>
  </si>
  <si>
    <t>569990</t>
  </si>
  <si>
    <t>Содержание и текущий ремонт прочих территорий городского округа, закрепленных за исполнителем, в том числе: пешеходных мостов; фонтанов; территорий, прилегающих к родникам; логов; пустошей</t>
  </si>
  <si>
    <t>Содержание и текущий ремонт городских парков и скверов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</si>
  <si>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</si>
  <si>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Содержание и текущий ремонт городских парков и скверов (распоряжение Администрации города Ижевска от 18.12.2019 №403)</t>
  </si>
  <si>
    <t>Сбор и вывоз мусора с территорий городских лесов</t>
  </si>
  <si>
    <t>Cодержание и текущий ремонт городских памятников и иных объектов культурного наследия</t>
  </si>
  <si>
    <t xml:space="preserve"> Ликвидация несанкционированных свалок</t>
  </si>
  <si>
    <t>Содержание и благоустройство мест погребения (кладбищ)</t>
  </si>
  <si>
    <t>Расходы по отлову и содержание безнадзорных животных</t>
  </si>
  <si>
    <t>Бюджетные инвестиции в объекты капитального строительства государственной (муниципальной) собственности</t>
  </si>
  <si>
    <t>«Организация транспортного обслуживания населения»</t>
  </si>
  <si>
    <t>Организация конкурсов на маршруты регулярных перевозок</t>
  </si>
  <si>
    <t>1120162560</t>
  </si>
  <si>
    <t>04</t>
  </si>
  <si>
    <t>08</t>
  </si>
  <si>
    <t>«Развитие дорожного хозяйства»</t>
  </si>
  <si>
    <t>Основное мероприятие: "Содержание и ремонт автомобильных дорог общего пользования местного значения"</t>
  </si>
  <si>
    <t>Основное мероприятие: "Реконструкция, капитальный ремонт и ремонт автомобильных дорог общего пользования местного значения"</t>
  </si>
  <si>
    <t>2L3900</t>
  </si>
  <si>
    <t>11302L3900</t>
  </si>
  <si>
    <t>2S4650</t>
  </si>
  <si>
    <t>11302S4650</t>
  </si>
  <si>
    <t>Выполнение комплекса работ по зимнему и летнему содержанию дорог</t>
  </si>
  <si>
    <t>Нанесение дорожной разметки</t>
  </si>
  <si>
    <t>Содержание зеленых насаждений вдоль дорог, включая уход за газонами и деревьями, посадку цветов</t>
  </si>
  <si>
    <t>Содержание и ремонт сетей ливневой канализации</t>
  </si>
  <si>
    <t>Содержание и ремонт светофорных объектов и дорожных знаков</t>
  </si>
  <si>
    <t>Содержание и ремонт пешеходных ограждений</t>
  </si>
  <si>
    <t>Финансовое обеспечение дорожной деятельности (реализация программы комплексного развития транспортной инфраструктуры Ижевской городской агломерации в рамках приоритетного проекта "Безопасные и качественные дороги")</t>
  </si>
  <si>
    <t>Развитие сети автомобильных дорог Удмуртской Республики</t>
  </si>
  <si>
    <t>09</t>
  </si>
  <si>
    <t>Закупка товаров, работ, услуг в целях капитального ремонта государственного (муниципального) имущества</t>
  </si>
  <si>
    <t>Установка навесов на остановках общественного транспорта</t>
  </si>
  <si>
    <t xml:space="preserve"> Закупка товаров, работ, услуг в целях капитального ремонта государственного (муниципального) имущества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</si>
  <si>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</si>
  <si>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113R153930</t>
  </si>
  <si>
    <t>«Создание условий для реализации муниципальной программы»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</si>
  <si>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</si>
  <si>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1150160160</t>
  </si>
  <si>
    <t>Уплата прочих налогов, сборов</t>
  </si>
  <si>
    <t>Уплата иных платежей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</si>
  <si>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</si>
  <si>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</si>
  <si>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Исполнение судебных актов Российской Федерации и мировых соглашений по возмещению причиненного вреда</t>
  </si>
  <si>
    <t>01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</si>
  <si>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</si>
  <si>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</si>
  <si>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Пособия, компенсации и иные социальные выплаты гражданам, кроме публичных нормативных обязательств</t>
  </si>
  <si>
    <t xml:space="preserve">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</si>
  <si>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Расходы на выплату единовременного поощрения в связи с выходом на пенсию за выслугу лет в соответствии с постановлением Администрации г.Ижевска от 16.07.08г. №534</t>
  </si>
  <si>
    <t>Расходы на обеспечение деятельности учреждений ЖКХ, строительства, благоустройства</t>
  </si>
  <si>
    <t>Форма 1. Отчет об использовании бюджетных ассигнований бюджета муниципального образования  "Город Ижевск" на реализацию муниципальной программы за 2020 год</t>
  </si>
  <si>
    <t>11101S8810</t>
  </si>
  <si>
    <t>01S8810</t>
  </si>
  <si>
    <t>0162330</t>
  </si>
  <si>
    <t>0162340</t>
  </si>
  <si>
    <t>На реализацию проектов развития общественной инфраструктуры, основанных на местных инициативах</t>
  </si>
  <si>
    <t>11101S8811</t>
  </si>
  <si>
    <t>01S8811</t>
  </si>
  <si>
    <t>На реализацию проектов в рамках инициативного бюджетирования (средства физических лиц)</t>
  </si>
  <si>
    <t>На реализацию проектов в рамках инициативного бюджетирования (средства юридических лиц)</t>
  </si>
  <si>
    <t>01S8812</t>
  </si>
  <si>
    <t>11101S8812</t>
  </si>
  <si>
    <t>Содержание и благоустройство мест погребения (постановление Адм. №366 от 13.03.2020)</t>
  </si>
  <si>
    <t>Основное мероприятие "Выявление и содержание объектов благоустройства, имеющих признаки бесхозяйных"</t>
  </si>
  <si>
    <t>0262460</t>
  </si>
  <si>
    <t>Выполнение работ по обеспечению функционирования объектов благоустройства, имеющих признаки бесхозяйных, до момента признания их муниципальной собственностью</t>
  </si>
  <si>
    <t xml:space="preserve"> Дотация из бюджета Удмуртской Республики на расходы по подготовке и проведению празднования 100-летия государственности Удмуртии</t>
  </si>
  <si>
    <t>0569990</t>
  </si>
  <si>
    <t>Основное мероприятие: "Предоставление транспортных услуг населению"</t>
  </si>
  <si>
    <t>Формирование проектно-сметной документации на строительство и ремонт в сфере использования автомобильных дорог, осуществления дорожной деятельности и обеспечения безопасности дорожного движения на автомобильных дорогах</t>
  </si>
  <si>
    <t>R153930</t>
  </si>
  <si>
    <t>Основное мероприятие: "Обеспечение пешеходной доступности и безопасности пешеходов на территории города"</t>
  </si>
  <si>
    <t>Ремонт и устройство пешеходных тротуаров, включая проект "Безопасные и качественные дороги"</t>
  </si>
  <si>
    <t>0362620</t>
  </si>
  <si>
    <t>М.Н. Поносов</t>
  </si>
  <si>
    <t>Основное мероприятие: «Создание условий для реализации муниципальной программы»</t>
  </si>
  <si>
    <t>Центральный аппарат</t>
  </si>
  <si>
    <t>Обеспечение средствами вычислительной техники, периферийным и телекоммуникационным оборудованием</t>
  </si>
  <si>
    <t>Закупка товаров, работ, услуг в сфере информационно-коммуникационных технологий</t>
  </si>
  <si>
    <t>13</t>
  </si>
  <si>
    <t>Расходы на выплату единовременного поощрения в связи с выходом на пенсию за выслугу лет в соответствии с постановлением Администрации города Ижевска от 16 июля 2008 года №534</t>
  </si>
  <si>
    <t>Начальник Управления благоустройства и охраны окружающей среды Администрации г. Ижевска</t>
  </si>
  <si>
    <t>160350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</si>
</sst>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.000_р_._-;\-* #,##0.000_р_._-;_-* &quot;-&quot;??_р_._-;_-@_-"/>
    <numFmt numFmtId="165" formatCode="_-* #,##0.000_р_._-;\-* #,##0.000_р_._-;_-* &quot;-&quot;???_р_._-;_-@_-"/>
    <numFmt numFmtId="166" formatCode="_-* #,##0.000\ _₽_-;\-* #,##0.000\ _₽_-;_-* &quot;-&quot;???\ _₽_-;_-@_-"/>
    <numFmt numFmtId="167" formatCode="#,##0.00\ _₽"/>
    <numFmt numFmtId="168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" fontId="4" fillId="4" borderId="5">
      <alignment horizontal="right" vertical="top" shrinkToFit="1"/>
    </xf>
    <xf numFmtId="0" fontId="4" fillId="0" borderId="5">
      <alignment vertical="top" wrapText="1"/>
    </xf>
    <xf numFmtId="1" fontId="5" fillId="0" borderId="5">
      <alignment horizontal="center" vertical="top" shrinkToFit="1"/>
    </xf>
    <xf numFmtId="0" fontId="4" fillId="0" borderId="5">
      <alignment vertical="top" wrapText="1"/>
    </xf>
    <xf numFmtId="1" fontId="5" fillId="0" borderId="5">
      <alignment horizontal="center" vertical="top" shrinkToFit="1"/>
    </xf>
  </cellStyleXfs>
  <cellXfs count="224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3" fillId="3" borderId="0" xfId="0" applyNumberFormat="1" applyFont="1" applyFill="1" applyAlignment="1">
      <alignment horizontal="center" vertical="center" wrapText="1"/>
    </xf>
    <xf numFmtId="164" fontId="3" fillId="3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0" fontId="2" fillId="8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49" fontId="7" fillId="3" borderId="0" xfId="0" applyNumberFormat="1" applyFont="1" applyFill="1" applyAlignment="1">
      <alignment horizontal="center" vertical="center" wrapText="1"/>
    </xf>
    <xf numFmtId="164" fontId="7" fillId="3" borderId="0" xfId="0" applyNumberFormat="1" applyFont="1" applyFill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8" borderId="0" xfId="0" applyFont="1" applyFill="1" applyAlignment="1">
      <alignment horizontal="center" vertical="center" wrapText="1"/>
    </xf>
    <xf numFmtId="167" fontId="8" fillId="3" borderId="4" xfId="1" applyNumberFormat="1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 wrapText="1"/>
    </xf>
    <xf numFmtId="0" fontId="10" fillId="7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5" applyNumberFormat="1" applyFont="1" applyFill="1" applyBorder="1" applyAlignment="1" applyProtection="1">
      <alignment horizontal="left" vertical="top" wrapText="1"/>
    </xf>
    <xf numFmtId="1" fontId="9" fillId="3" borderId="1" xfId="6" applyNumberFormat="1" applyFont="1" applyFill="1" applyBorder="1" applyAlignment="1" applyProtection="1">
      <alignment horizontal="center" vertical="center" shrinkToFit="1"/>
    </xf>
    <xf numFmtId="1" fontId="8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167" fontId="7" fillId="3" borderId="3" xfId="0" applyNumberFormat="1" applyFont="1" applyFill="1" applyBorder="1" applyAlignment="1">
      <alignment horizontal="center" vertical="center" wrapText="1"/>
    </xf>
    <xf numFmtId="49" fontId="7" fillId="3" borderId="15" xfId="0" applyNumberFormat="1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1" fontId="8" fillId="3" borderId="15" xfId="0" applyNumberFormat="1" applyFont="1" applyFill="1" applyBorder="1" applyAlignment="1">
      <alignment horizontal="center" vertical="center" wrapText="1"/>
    </xf>
    <xf numFmtId="0" fontId="9" fillId="3" borderId="15" xfId="5" applyNumberFormat="1" applyFont="1" applyFill="1" applyBorder="1" applyAlignment="1" applyProtection="1">
      <alignment horizontal="left" vertical="top" wrapText="1"/>
    </xf>
    <xf numFmtId="0" fontId="8" fillId="3" borderId="15" xfId="0" applyFont="1" applyFill="1" applyBorder="1" applyAlignment="1">
      <alignment vertical="center" wrapText="1"/>
    </xf>
    <xf numFmtId="49" fontId="8" fillId="3" borderId="15" xfId="0" applyNumberFormat="1" applyFont="1" applyFill="1" applyBorder="1" applyAlignment="1">
      <alignment horizontal="center" vertical="center"/>
    </xf>
    <xf numFmtId="49" fontId="8" fillId="3" borderId="15" xfId="0" applyNumberFormat="1" applyFont="1" applyFill="1" applyBorder="1" applyAlignment="1">
      <alignment horizontal="center" vertical="center" wrapText="1"/>
    </xf>
    <xf numFmtId="43" fontId="2" fillId="0" borderId="0" xfId="0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6" fontId="2" fillId="0" borderId="0" xfId="0" applyNumberFormat="1" applyFont="1" applyFill="1" applyAlignment="1">
      <alignment horizontal="center" vertical="center" wrapText="1"/>
    </xf>
    <xf numFmtId="167" fontId="7" fillId="3" borderId="9" xfId="1" applyNumberFormat="1" applyFont="1" applyFill="1" applyBorder="1" applyAlignment="1">
      <alignment horizontal="center" vertical="center" wrapText="1"/>
    </xf>
    <xf numFmtId="167" fontId="7" fillId="3" borderId="9" xfId="0" applyNumberFormat="1" applyFont="1" applyFill="1" applyBorder="1" applyAlignment="1">
      <alignment horizontal="center" vertical="center" wrapText="1"/>
    </xf>
    <xf numFmtId="167" fontId="7" fillId="3" borderId="10" xfId="0" applyNumberFormat="1" applyFont="1" applyFill="1" applyBorder="1" applyAlignment="1">
      <alignment horizontal="center" vertical="center" wrapText="1"/>
    </xf>
    <xf numFmtId="167" fontId="7" fillId="3" borderId="12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3" borderId="15" xfId="0" applyNumberFormat="1" applyFont="1" applyFill="1" applyBorder="1" applyAlignment="1">
      <alignment horizontal="center" vertical="center" wrapText="1"/>
    </xf>
    <xf numFmtId="167" fontId="7" fillId="3" borderId="15" xfId="0" applyNumberFormat="1" applyFont="1" applyFill="1" applyBorder="1" applyAlignment="1">
      <alignment horizontal="center" vertical="center" wrapText="1"/>
    </xf>
    <xf numFmtId="167" fontId="7" fillId="3" borderId="16" xfId="0" applyNumberFormat="1" applyFont="1" applyFill="1" applyBorder="1" applyAlignment="1">
      <alignment horizontal="center" vertical="center" wrapText="1"/>
    </xf>
    <xf numFmtId="167" fontId="7" fillId="3" borderId="1" xfId="1" applyNumberFormat="1" applyFont="1" applyFill="1" applyBorder="1" applyAlignment="1">
      <alignment horizontal="center" vertical="center" wrapText="1"/>
    </xf>
    <xf numFmtId="167" fontId="8" fillId="3" borderId="1" xfId="1" applyNumberFormat="1" applyFont="1" applyFill="1" applyBorder="1" applyAlignment="1">
      <alignment horizontal="center" vertical="center" wrapText="1"/>
    </xf>
    <xf numFmtId="167" fontId="8" fillId="3" borderId="1" xfId="0" applyNumberFormat="1" applyFont="1" applyFill="1" applyBorder="1" applyAlignment="1">
      <alignment horizontal="center" vertical="center" wrapText="1"/>
    </xf>
    <xf numFmtId="167" fontId="8" fillId="3" borderId="12" xfId="0" applyNumberFormat="1" applyFont="1" applyFill="1" applyBorder="1" applyAlignment="1">
      <alignment horizontal="center" vertical="center" wrapText="1"/>
    </xf>
    <xf numFmtId="0" fontId="9" fillId="3" borderId="1" xfId="5" applyNumberFormat="1" applyFont="1" applyFill="1" applyBorder="1" applyProtection="1">
      <alignment vertical="top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9" fillId="3" borderId="15" xfId="5" applyNumberFormat="1" applyFont="1" applyFill="1" applyBorder="1" applyProtection="1">
      <alignment vertical="top" wrapText="1"/>
    </xf>
    <xf numFmtId="167" fontId="8" fillId="3" borderId="15" xfId="1" applyNumberFormat="1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167" fontId="8" fillId="3" borderId="15" xfId="0" applyNumberFormat="1" applyFont="1" applyFill="1" applyBorder="1" applyAlignment="1">
      <alignment horizontal="center" vertical="center" wrapText="1"/>
    </xf>
    <xf numFmtId="167" fontId="8" fillId="3" borderId="16" xfId="0" applyNumberFormat="1" applyFont="1" applyFill="1" applyBorder="1" applyAlignment="1">
      <alignment horizontal="center" vertical="center" wrapText="1"/>
    </xf>
    <xf numFmtId="1" fontId="9" fillId="3" borderId="15" xfId="6" applyNumberFormat="1" applyFont="1" applyFill="1" applyBorder="1" applyAlignment="1" applyProtection="1">
      <alignment horizontal="center" vertical="center" shrinkToFit="1"/>
    </xf>
    <xf numFmtId="0" fontId="9" fillId="3" borderId="1" xfId="5" applyNumberFormat="1" applyFont="1" applyFill="1" applyBorder="1" applyAlignment="1" applyProtection="1">
      <alignment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2" fontId="8" fillId="3" borderId="15" xfId="0" applyNumberFormat="1" applyFont="1" applyFill="1" applyBorder="1" applyAlignment="1">
      <alignment horizontal="center" vertical="center" wrapText="1"/>
    </xf>
    <xf numFmtId="164" fontId="8" fillId="3" borderId="15" xfId="0" applyNumberFormat="1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8" fillId="3" borderId="19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5" applyNumberFormat="1" applyFont="1" applyFill="1" applyBorder="1" applyAlignment="1" applyProtection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168" fontId="8" fillId="3" borderId="1" xfId="0" applyNumberFormat="1" applyFont="1" applyFill="1" applyBorder="1" applyAlignment="1">
      <alignment horizontal="center" vertical="center" wrapText="1"/>
    </xf>
    <xf numFmtId="168" fontId="12" fillId="3" borderId="1" xfId="0" applyNumberFormat="1" applyFont="1" applyFill="1" applyBorder="1" applyAlignment="1">
      <alignment horizontal="center" vertical="center" wrapText="1"/>
    </xf>
    <xf numFmtId="1" fontId="9" fillId="3" borderId="4" xfId="6" applyNumberFormat="1" applyFont="1" applyFill="1" applyBorder="1" applyAlignment="1" applyProtection="1">
      <alignment horizontal="center" vertical="center" shrinkToFit="1"/>
    </xf>
    <xf numFmtId="2" fontId="12" fillId="3" borderId="1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6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 wrapText="1"/>
    </xf>
    <xf numFmtId="0" fontId="12" fillId="7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7" borderId="0" xfId="0" applyFont="1" applyFill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4" fillId="5" borderId="0" xfId="0" applyFont="1" applyFill="1" applyAlignment="1">
      <alignment horizontal="center" vertical="center" wrapText="1"/>
    </xf>
    <xf numFmtId="0" fontId="14" fillId="6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67" fontId="8" fillId="3" borderId="4" xfId="0" applyNumberFormat="1" applyFont="1" applyFill="1" applyBorder="1" applyAlignment="1">
      <alignment horizontal="center" vertical="center" wrapText="1"/>
    </xf>
    <xf numFmtId="0" fontId="8" fillId="9" borderId="0" xfId="0" applyFont="1" applyFill="1" applyAlignment="1">
      <alignment horizontal="center" vertical="center" wrapText="1"/>
    </xf>
    <xf numFmtId="0" fontId="14" fillId="9" borderId="0" xfId="0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9" fontId="9" fillId="3" borderId="1" xfId="6" applyNumberFormat="1" applyFont="1" applyFill="1" applyBorder="1" applyAlignment="1" applyProtection="1">
      <alignment horizontal="center" vertical="center" shrinkToFit="1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4" xfId="5" applyNumberFormat="1" applyFont="1" applyFill="1" applyBorder="1" applyProtection="1">
      <alignment vertical="top" wrapText="1"/>
    </xf>
    <xf numFmtId="0" fontId="8" fillId="3" borderId="0" xfId="0" applyFont="1" applyFill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9" fillId="3" borderId="1" xfId="3" applyNumberFormat="1" applyFont="1" applyFill="1" applyBorder="1" applyProtection="1">
      <alignment vertical="top" wrapText="1"/>
    </xf>
    <xf numFmtId="167" fontId="7" fillId="3" borderId="3" xfId="1" applyNumberFormat="1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164" fontId="7" fillId="3" borderId="15" xfId="0" applyNumberFormat="1" applyFont="1" applyFill="1" applyBorder="1" applyAlignment="1">
      <alignment horizontal="center" vertical="center" wrapText="1"/>
    </xf>
    <xf numFmtId="49" fontId="7" fillId="3" borderId="9" xfId="0" applyNumberFormat="1" applyFont="1" applyFill="1" applyBorder="1" applyAlignment="1">
      <alignment horizontal="center" vertical="center" wrapText="1"/>
    </xf>
    <xf numFmtId="167" fontId="7" fillId="3" borderId="15" xfId="1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1" fillId="3" borderId="1" xfId="5" applyNumberFormat="1" applyFont="1" applyFill="1" applyBorder="1" applyProtection="1">
      <alignment vertical="top" wrapText="1"/>
    </xf>
    <xf numFmtId="1" fontId="11" fillId="3" borderId="1" xfId="6" applyNumberFormat="1" applyFont="1" applyFill="1" applyBorder="1" applyAlignment="1" applyProtection="1">
      <alignment horizontal="center" vertical="center" shrinkToFit="1"/>
    </xf>
    <xf numFmtId="0" fontId="7" fillId="3" borderId="1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4" fontId="2" fillId="3" borderId="0" xfId="0" applyNumberFormat="1" applyFont="1" applyFill="1" applyAlignment="1">
      <alignment horizontal="center" vertical="center" wrapText="1"/>
    </xf>
    <xf numFmtId="0" fontId="11" fillId="3" borderId="1" xfId="0" applyFont="1" applyFill="1" applyBorder="1" applyAlignment="1">
      <alignment wrapText="1"/>
    </xf>
    <xf numFmtId="165" fontId="14" fillId="3" borderId="0" xfId="0" applyNumberFormat="1" applyFont="1" applyFill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164" fontId="13" fillId="3" borderId="0" xfId="0" applyNumberFormat="1" applyFont="1" applyFill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165" fontId="3" fillId="3" borderId="0" xfId="0" applyNumberFormat="1" applyFont="1" applyFill="1" applyAlignment="1">
      <alignment horizontal="center" vertical="center" wrapText="1"/>
    </xf>
    <xf numFmtId="4" fontId="7" fillId="3" borderId="9" xfId="1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1" fillId="3" borderId="1" xfId="5" applyNumberFormat="1" applyFont="1" applyFill="1" applyBorder="1" applyAlignment="1" applyProtection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5" applyNumberFormat="1" applyFont="1" applyFill="1" applyBorder="1" applyAlignment="1" applyProtection="1">
      <alignment horizontal="left" vertical="top" wrapText="1"/>
    </xf>
    <xf numFmtId="2" fontId="10" fillId="3" borderId="1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2" fontId="7" fillId="3" borderId="3" xfId="0" applyNumberFormat="1" applyFont="1" applyFill="1" applyBorder="1" applyAlignment="1">
      <alignment horizontal="center" vertical="center" wrapText="1"/>
    </xf>
    <xf numFmtId="2" fontId="7" fillId="3" borderId="9" xfId="0" applyNumberFormat="1" applyFont="1" applyFill="1" applyBorder="1" applyAlignment="1">
      <alignment horizontal="center" vertical="center" wrapText="1"/>
    </xf>
    <xf numFmtId="164" fontId="7" fillId="3" borderId="9" xfId="0" applyNumberFormat="1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49" fontId="7" fillId="3" borderId="9" xfId="0" applyNumberFormat="1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2" fontId="12" fillId="3" borderId="15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vertical="center" wrapText="1"/>
    </xf>
    <xf numFmtId="168" fontId="7" fillId="3" borderId="9" xfId="0" applyNumberFormat="1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/>
    </xf>
    <xf numFmtId="167" fontId="7" fillId="3" borderId="23" xfId="0" applyNumberFormat="1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/>
    </xf>
    <xf numFmtId="2" fontId="7" fillId="3" borderId="15" xfId="0" applyNumberFormat="1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vertical="center" wrapText="1"/>
    </xf>
    <xf numFmtId="49" fontId="7" fillId="3" borderId="15" xfId="0" applyNumberFormat="1" applyFont="1" applyFill="1" applyBorder="1" applyAlignment="1">
      <alignment horizontal="center" vertical="center"/>
    </xf>
    <xf numFmtId="167" fontId="8" fillId="3" borderId="21" xfId="0" applyNumberFormat="1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49" fontId="7" fillId="3" borderId="9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9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49" fontId="7" fillId="3" borderId="15" xfId="0" applyNumberFormat="1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left" vertical="top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49" fontId="7" fillId="3" borderId="9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7" fillId="3" borderId="15" xfId="0" applyNumberFormat="1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7" fillId="3" borderId="14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right" vertical="center" wrapText="1"/>
    </xf>
    <xf numFmtId="0" fontId="6" fillId="3" borderId="0" xfId="0" applyFont="1" applyFill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</cellXfs>
  <cellStyles count="7">
    <cellStyle name="xl26" xfId="4"/>
    <cellStyle name="xl31" xfId="5"/>
    <cellStyle name="xl33" xfId="6"/>
    <cellStyle name="xl61" xfId="3"/>
    <cellStyle name="xl64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384"/>
  <sheetViews>
    <sheetView tabSelected="1" topLeftCell="B1" zoomScale="55" zoomScaleNormal="55" workbookViewId="0">
      <selection activeCell="N22" sqref="N22"/>
    </sheetView>
  </sheetViews>
  <sheetFormatPr defaultRowHeight="18.75" x14ac:dyDescent="0.25"/>
  <cols>
    <col min="1" max="1" width="1.7109375" style="1" hidden="1" customWidth="1"/>
    <col min="2" max="2" width="12.42578125" style="6" customWidth="1"/>
    <col min="3" max="3" width="9.28515625" style="6" customWidth="1"/>
    <col min="4" max="4" width="15.42578125" style="4" customWidth="1"/>
    <col min="5" max="5" width="47.7109375" style="6" customWidth="1"/>
    <col min="6" max="6" width="30.85546875" style="6" customWidth="1"/>
    <col min="7" max="7" width="14.42578125" style="6" customWidth="1"/>
    <col min="8" max="8" width="10.42578125" style="6" customWidth="1"/>
    <col min="9" max="9" width="10.5703125" style="6" customWidth="1"/>
    <col min="10" max="10" width="20" style="6" customWidth="1"/>
    <col min="11" max="11" width="14.140625" style="6" customWidth="1"/>
    <col min="12" max="13" width="20.140625" style="6" customWidth="1"/>
    <col min="14" max="15" width="20.140625" style="5" customWidth="1"/>
    <col min="16" max="16" width="17.5703125" style="7" customWidth="1"/>
    <col min="17" max="17" width="13.140625" style="6" customWidth="1"/>
    <col min="18" max="18" width="14.7109375" style="6" customWidth="1"/>
    <col min="19" max="19" width="22.7109375" style="1" customWidth="1"/>
    <col min="20" max="20" width="27.28515625" style="1" customWidth="1"/>
    <col min="21" max="21" width="182.7109375" style="1" customWidth="1"/>
    <col min="22" max="22" width="70.7109375" style="1" customWidth="1"/>
    <col min="23" max="195" width="9.140625" style="1"/>
    <col min="196" max="16384" width="9.140625" style="3"/>
  </cols>
  <sheetData>
    <row r="1" spans="1:195" s="6" customFormat="1" x14ac:dyDescent="0.25">
      <c r="D1" s="4"/>
      <c r="N1" s="5"/>
      <c r="O1" s="5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</row>
    <row r="2" spans="1:195" s="6" customFormat="1" x14ac:dyDescent="0.25">
      <c r="A2" s="220" t="s">
        <v>104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</row>
    <row r="3" spans="1:195" s="6" customFormat="1" ht="19.5" thickBot="1" x14ac:dyDescent="0.3">
      <c r="A3" s="12"/>
      <c r="B3" s="12"/>
      <c r="C3" s="12"/>
      <c r="D3" s="13"/>
      <c r="E3" s="12"/>
      <c r="F3" s="12"/>
      <c r="G3" s="12"/>
      <c r="H3" s="12"/>
      <c r="I3" s="12"/>
      <c r="J3" s="12"/>
      <c r="K3" s="12"/>
      <c r="L3" s="12"/>
      <c r="M3" s="12"/>
      <c r="N3" s="14"/>
      <c r="O3" s="14"/>
      <c r="P3" s="12"/>
      <c r="Q3" s="12"/>
      <c r="R3" s="12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</row>
    <row r="4" spans="1:195" s="6" customFormat="1" x14ac:dyDescent="0.25">
      <c r="A4" s="12"/>
      <c r="B4" s="207" t="s">
        <v>0</v>
      </c>
      <c r="C4" s="201"/>
      <c r="D4" s="201"/>
      <c r="E4" s="201" t="s">
        <v>1</v>
      </c>
      <c r="F4" s="201" t="s">
        <v>2</v>
      </c>
      <c r="G4" s="201" t="s">
        <v>3</v>
      </c>
      <c r="H4" s="201"/>
      <c r="I4" s="201"/>
      <c r="J4" s="201"/>
      <c r="K4" s="201"/>
      <c r="L4" s="201" t="s">
        <v>4</v>
      </c>
      <c r="M4" s="201"/>
      <c r="N4" s="201"/>
      <c r="O4" s="201"/>
      <c r="P4" s="201"/>
      <c r="Q4" s="201" t="s">
        <v>5</v>
      </c>
      <c r="R4" s="22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</row>
    <row r="5" spans="1:195" s="6" customFormat="1" ht="31.5" customHeight="1" x14ac:dyDescent="0.25">
      <c r="A5" s="12"/>
      <c r="B5" s="208"/>
      <c r="C5" s="205"/>
      <c r="D5" s="205"/>
      <c r="E5" s="205"/>
      <c r="F5" s="205"/>
      <c r="G5" s="205" t="s">
        <v>6</v>
      </c>
      <c r="H5" s="205" t="s">
        <v>7</v>
      </c>
      <c r="I5" s="205" t="s">
        <v>8</v>
      </c>
      <c r="J5" s="205" t="s">
        <v>9</v>
      </c>
      <c r="K5" s="205" t="s">
        <v>10</v>
      </c>
      <c r="L5" s="205" t="s">
        <v>23</v>
      </c>
      <c r="M5" s="205" t="s">
        <v>24</v>
      </c>
      <c r="N5" s="205" t="s">
        <v>11</v>
      </c>
      <c r="O5" s="205"/>
      <c r="P5" s="205" t="s">
        <v>25</v>
      </c>
      <c r="Q5" s="205" t="s">
        <v>26</v>
      </c>
      <c r="R5" s="222" t="s">
        <v>27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</row>
    <row r="6" spans="1:195" s="6" customFormat="1" ht="103.5" customHeight="1" thickBot="1" x14ac:dyDescent="0.3">
      <c r="A6" s="12"/>
      <c r="B6" s="130" t="s">
        <v>12</v>
      </c>
      <c r="C6" s="126" t="s">
        <v>13</v>
      </c>
      <c r="D6" s="36" t="s">
        <v>21</v>
      </c>
      <c r="E6" s="206"/>
      <c r="F6" s="206"/>
      <c r="G6" s="206"/>
      <c r="H6" s="206"/>
      <c r="I6" s="206"/>
      <c r="J6" s="206"/>
      <c r="K6" s="206"/>
      <c r="L6" s="206"/>
      <c r="M6" s="206"/>
      <c r="N6" s="131" t="s">
        <v>22</v>
      </c>
      <c r="O6" s="131" t="s">
        <v>28</v>
      </c>
      <c r="P6" s="206"/>
      <c r="Q6" s="206"/>
      <c r="R6" s="223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</row>
    <row r="7" spans="1:195" s="6" customFormat="1" ht="19.5" customHeight="1" x14ac:dyDescent="0.25">
      <c r="A7" s="147"/>
      <c r="B7" s="213">
        <v>11</v>
      </c>
      <c r="C7" s="202">
        <v>0</v>
      </c>
      <c r="D7" s="216"/>
      <c r="E7" s="202" t="s">
        <v>29</v>
      </c>
      <c r="F7" s="123" t="s">
        <v>30</v>
      </c>
      <c r="G7" s="123"/>
      <c r="H7" s="123"/>
      <c r="I7" s="123"/>
      <c r="J7" s="123"/>
      <c r="K7" s="123"/>
      <c r="L7" s="49">
        <f>SUM(L8:L13)</f>
        <v>1149284.2</v>
      </c>
      <c r="M7" s="49">
        <f>SUM(M8:M13)</f>
        <v>2086430.52217</v>
      </c>
      <c r="N7" s="49">
        <f>SUM(N8:N13)</f>
        <v>1985644.0492599995</v>
      </c>
      <c r="O7" s="49">
        <f>O8+O9+O10+O11+O12+O13</f>
        <v>81910.669590000005</v>
      </c>
      <c r="P7" s="49">
        <f>P8+P9+P10+P11+P12+P13</f>
        <v>66037.315470000001</v>
      </c>
      <c r="Q7" s="50">
        <f>N7/L7*100</f>
        <v>172.77223938691574</v>
      </c>
      <c r="R7" s="51">
        <f>N7/M7*100</f>
        <v>95.169430669314735</v>
      </c>
      <c r="S7" s="148"/>
      <c r="T7" s="148"/>
    </row>
    <row r="8" spans="1:195" s="6" customFormat="1" ht="47.25" x14ac:dyDescent="0.25">
      <c r="A8" s="12"/>
      <c r="B8" s="214"/>
      <c r="C8" s="203"/>
      <c r="D8" s="217"/>
      <c r="E8" s="203"/>
      <c r="F8" s="122" t="s">
        <v>31</v>
      </c>
      <c r="G8" s="122">
        <v>861</v>
      </c>
      <c r="H8" s="122"/>
      <c r="I8" s="122"/>
      <c r="J8" s="122"/>
      <c r="K8" s="122"/>
      <c r="L8" s="17">
        <f>SUM(L15,L172,L177,L212)</f>
        <v>993244.59999999986</v>
      </c>
      <c r="M8" s="17">
        <f t="shared" ref="M8:N8" si="0">SUM(M15,M172,M177,M212)</f>
        <v>1886022.1896500001</v>
      </c>
      <c r="N8" s="17">
        <f t="shared" si="0"/>
        <v>1804736.2449199995</v>
      </c>
      <c r="O8" s="17">
        <f t="shared" ref="O8:P8" si="1">SUM(O15,O172,O177,O212)</f>
        <v>81910.669590000005</v>
      </c>
      <c r="P8" s="17">
        <f t="shared" si="1"/>
        <v>66037.315470000001</v>
      </c>
      <c r="Q8" s="17">
        <f t="shared" ref="Q8:Q38" si="2">N8/L8*100</f>
        <v>181.70108802202395</v>
      </c>
      <c r="R8" s="52">
        <f t="shared" ref="R8:R38" si="3">N8/M8*100</f>
        <v>95.690085452012354</v>
      </c>
      <c r="S8" s="148"/>
    </row>
    <row r="9" spans="1:195" s="6" customFormat="1" ht="31.5" x14ac:dyDescent="0.25">
      <c r="A9" s="12"/>
      <c r="B9" s="214"/>
      <c r="C9" s="203"/>
      <c r="D9" s="217"/>
      <c r="E9" s="203"/>
      <c r="F9" s="122" t="s">
        <v>16</v>
      </c>
      <c r="G9" s="122">
        <v>904</v>
      </c>
      <c r="H9" s="122"/>
      <c r="I9" s="122"/>
      <c r="J9" s="122"/>
      <c r="K9" s="122"/>
      <c r="L9" s="17">
        <f>SUM(L16,L213)</f>
        <v>27133.3</v>
      </c>
      <c r="M9" s="17">
        <f t="shared" ref="M9:N9" si="4">SUM(M16,M213)</f>
        <v>35937.527000000002</v>
      </c>
      <c r="N9" s="17">
        <f t="shared" si="4"/>
        <v>30890.838950000001</v>
      </c>
      <c r="O9" s="17">
        <f t="shared" ref="O9:P9" si="5">SUM(O16,O213)</f>
        <v>0</v>
      </c>
      <c r="P9" s="17">
        <f t="shared" si="5"/>
        <v>0</v>
      </c>
      <c r="Q9" s="17">
        <f t="shared" si="2"/>
        <v>113.84844066147501</v>
      </c>
      <c r="R9" s="52">
        <f t="shared" si="3"/>
        <v>85.957052498353605</v>
      </c>
      <c r="S9" s="148"/>
    </row>
    <row r="10" spans="1:195" s="6" customFormat="1" ht="31.5" x14ac:dyDescent="0.25">
      <c r="A10" s="12"/>
      <c r="B10" s="214"/>
      <c r="C10" s="203"/>
      <c r="D10" s="217"/>
      <c r="E10" s="203"/>
      <c r="F10" s="122" t="s">
        <v>17</v>
      </c>
      <c r="G10" s="122">
        <v>905</v>
      </c>
      <c r="H10" s="122"/>
      <c r="I10" s="122"/>
      <c r="J10" s="122"/>
      <c r="K10" s="122"/>
      <c r="L10" s="17">
        <f>SUM(L17,L214)</f>
        <v>57942.8</v>
      </c>
      <c r="M10" s="17">
        <f t="shared" ref="M10:N10" si="6">SUM(M17,M214)</f>
        <v>72812.655959999989</v>
      </c>
      <c r="N10" s="17">
        <f t="shared" si="6"/>
        <v>63963.082009999998</v>
      </c>
      <c r="O10" s="17">
        <f t="shared" ref="O10:P10" si="7">SUM(O17,O214)</f>
        <v>0</v>
      </c>
      <c r="P10" s="17">
        <f t="shared" si="7"/>
        <v>0</v>
      </c>
      <c r="Q10" s="17">
        <f t="shared" si="2"/>
        <v>110.39004330132474</v>
      </c>
      <c r="R10" s="52">
        <f t="shared" si="3"/>
        <v>87.846104728192373</v>
      </c>
      <c r="S10" s="148"/>
    </row>
    <row r="11" spans="1:195" s="6" customFormat="1" ht="31.5" x14ac:dyDescent="0.25">
      <c r="A11" s="12"/>
      <c r="B11" s="214"/>
      <c r="C11" s="203"/>
      <c r="D11" s="217"/>
      <c r="E11" s="203"/>
      <c r="F11" s="122" t="s">
        <v>18</v>
      </c>
      <c r="G11" s="122">
        <v>915</v>
      </c>
      <c r="H11" s="18"/>
      <c r="I11" s="18"/>
      <c r="J11" s="122"/>
      <c r="K11" s="53"/>
      <c r="L11" s="17">
        <f>SUM(L18,L215)</f>
        <v>27283</v>
      </c>
      <c r="M11" s="17">
        <f t="shared" ref="M11:N11" si="8">SUM(M18,M215)</f>
        <v>36494.702010000001</v>
      </c>
      <c r="N11" s="17">
        <f t="shared" si="8"/>
        <v>34620.148560000001</v>
      </c>
      <c r="O11" s="17">
        <f t="shared" ref="O11:P11" si="9">SUM(O18,O215)</f>
        <v>0</v>
      </c>
      <c r="P11" s="17">
        <f t="shared" si="9"/>
        <v>0</v>
      </c>
      <c r="Q11" s="17">
        <f t="shared" si="2"/>
        <v>126.89274845141665</v>
      </c>
      <c r="R11" s="52">
        <f t="shared" si="3"/>
        <v>94.863491556976271</v>
      </c>
      <c r="S11" s="148"/>
    </row>
    <row r="12" spans="1:195" s="6" customFormat="1" ht="30" customHeight="1" x14ac:dyDescent="0.25">
      <c r="A12" s="12"/>
      <c r="B12" s="214"/>
      <c r="C12" s="203"/>
      <c r="D12" s="217"/>
      <c r="E12" s="203"/>
      <c r="F12" s="122" t="s">
        <v>19</v>
      </c>
      <c r="G12" s="122">
        <v>916</v>
      </c>
      <c r="H12" s="18"/>
      <c r="I12" s="18"/>
      <c r="J12" s="122"/>
      <c r="K12" s="53"/>
      <c r="L12" s="17">
        <f>SUM(L19,L216)</f>
        <v>19421.300000000003</v>
      </c>
      <c r="M12" s="17">
        <f t="shared" ref="M12:N12" si="10">SUM(M19,M216)</f>
        <v>23768.3</v>
      </c>
      <c r="N12" s="17">
        <f t="shared" si="10"/>
        <v>21774.945919999998</v>
      </c>
      <c r="O12" s="17">
        <f t="shared" ref="O12:P12" si="11">SUM(O19,O216)</f>
        <v>0</v>
      </c>
      <c r="P12" s="17">
        <f t="shared" si="11"/>
        <v>0</v>
      </c>
      <c r="Q12" s="17">
        <f t="shared" si="2"/>
        <v>112.11888967267893</v>
      </c>
      <c r="R12" s="52">
        <f t="shared" si="3"/>
        <v>91.613392291413348</v>
      </c>
      <c r="S12" s="148"/>
    </row>
    <row r="13" spans="1:195" s="6" customFormat="1" ht="32.25" thickBot="1" x14ac:dyDescent="0.3">
      <c r="A13" s="12"/>
      <c r="B13" s="215"/>
      <c r="C13" s="204"/>
      <c r="D13" s="218"/>
      <c r="E13" s="204"/>
      <c r="F13" s="126" t="s">
        <v>20</v>
      </c>
      <c r="G13" s="126">
        <v>917</v>
      </c>
      <c r="H13" s="36"/>
      <c r="I13" s="36"/>
      <c r="J13" s="126"/>
      <c r="K13" s="54"/>
      <c r="L13" s="55">
        <f>SUM(L20,L217)</f>
        <v>24259.200000000001</v>
      </c>
      <c r="M13" s="55">
        <f t="shared" ref="M13:N13" si="12">SUM(M20,M217)</f>
        <v>31395.147550000002</v>
      </c>
      <c r="N13" s="55">
        <f t="shared" si="12"/>
        <v>29658.7889</v>
      </c>
      <c r="O13" s="55">
        <f t="shared" ref="O13:P13" si="13">SUM(O20,O217)</f>
        <v>0</v>
      </c>
      <c r="P13" s="55">
        <f t="shared" si="13"/>
        <v>0</v>
      </c>
      <c r="Q13" s="55">
        <f t="shared" si="2"/>
        <v>122.2579017444928</v>
      </c>
      <c r="R13" s="56">
        <f t="shared" si="3"/>
        <v>94.469340692746641</v>
      </c>
      <c r="S13" s="148"/>
    </row>
    <row r="14" spans="1:195" s="143" customFormat="1" x14ac:dyDescent="0.25">
      <c r="A14" s="112"/>
      <c r="B14" s="207">
        <v>11</v>
      </c>
      <c r="C14" s="201">
        <v>1</v>
      </c>
      <c r="D14" s="210"/>
      <c r="E14" s="201" t="s">
        <v>32</v>
      </c>
      <c r="F14" s="123" t="s">
        <v>22</v>
      </c>
      <c r="G14" s="123"/>
      <c r="H14" s="132"/>
      <c r="I14" s="132"/>
      <c r="J14" s="123"/>
      <c r="K14" s="123"/>
      <c r="L14" s="49">
        <f>SUM(L15:L20)</f>
        <v>226920.9</v>
      </c>
      <c r="M14" s="49">
        <f t="shared" ref="M14:N14" si="14">SUM(M15:M20)</f>
        <v>270169.18860999995</v>
      </c>
      <c r="N14" s="49">
        <f t="shared" si="14"/>
        <v>234667.24811999997</v>
      </c>
      <c r="O14" s="49">
        <f t="shared" ref="O14:P14" si="15">O15+O16+O17+O18+O19+O20</f>
        <v>899.94074999999998</v>
      </c>
      <c r="P14" s="49">
        <f t="shared" si="15"/>
        <v>1508.0498700000001</v>
      </c>
      <c r="Q14" s="50">
        <f t="shared" si="2"/>
        <v>103.41367768239947</v>
      </c>
      <c r="R14" s="51">
        <f t="shared" si="3"/>
        <v>86.859367393944964</v>
      </c>
      <c r="S14" s="142"/>
      <c r="T14" s="144"/>
    </row>
    <row r="15" spans="1:195" s="143" customFormat="1" ht="47.25" x14ac:dyDescent="0.25">
      <c r="A15" s="112"/>
      <c r="B15" s="208"/>
      <c r="C15" s="205"/>
      <c r="D15" s="211"/>
      <c r="E15" s="205"/>
      <c r="F15" s="122" t="s">
        <v>31</v>
      </c>
      <c r="G15" s="122">
        <v>861</v>
      </c>
      <c r="H15" s="18"/>
      <c r="I15" s="18"/>
      <c r="J15" s="122"/>
      <c r="K15" s="122"/>
      <c r="L15" s="57">
        <f>SUM(L21,L32,L38,L41)</f>
        <v>156560</v>
      </c>
      <c r="M15" s="57">
        <f t="shared" ref="M15:P15" si="16">SUM(M21,M32,M38,M41)</f>
        <v>179039.55160999999</v>
      </c>
      <c r="N15" s="57">
        <f t="shared" si="16"/>
        <v>157796.34103999997</v>
      </c>
      <c r="O15" s="57">
        <f t="shared" si="16"/>
        <v>899.94074999999998</v>
      </c>
      <c r="P15" s="57">
        <f t="shared" si="16"/>
        <v>1508.0498700000001</v>
      </c>
      <c r="Q15" s="17">
        <f t="shared" si="2"/>
        <v>100.789691517629</v>
      </c>
      <c r="R15" s="52">
        <f t="shared" si="3"/>
        <v>88.134906293625065</v>
      </c>
      <c r="S15" s="142"/>
    </row>
    <row r="16" spans="1:195" s="146" customFormat="1" ht="31.5" x14ac:dyDescent="0.25">
      <c r="A16" s="145"/>
      <c r="B16" s="208"/>
      <c r="C16" s="205"/>
      <c r="D16" s="211"/>
      <c r="E16" s="205"/>
      <c r="F16" s="122" t="s">
        <v>16</v>
      </c>
      <c r="G16" s="122">
        <v>904</v>
      </c>
      <c r="H16" s="18"/>
      <c r="I16" s="18"/>
      <c r="J16" s="18"/>
      <c r="K16" s="122"/>
      <c r="L16" s="57">
        <f>SUM(L45,L60,L63)</f>
        <v>7759.7</v>
      </c>
      <c r="M16" s="57">
        <f t="shared" ref="M16:P16" si="17">SUM(M45,M60,M63)</f>
        <v>12332.927000000001</v>
      </c>
      <c r="N16" s="57">
        <f t="shared" si="17"/>
        <v>9626.9479800000008</v>
      </c>
      <c r="O16" s="57">
        <f t="shared" si="17"/>
        <v>0</v>
      </c>
      <c r="P16" s="57">
        <f t="shared" si="17"/>
        <v>0</v>
      </c>
      <c r="Q16" s="17">
        <f t="shared" si="2"/>
        <v>124.06340425531917</v>
      </c>
      <c r="R16" s="52">
        <f t="shared" si="3"/>
        <v>78.058906697493626</v>
      </c>
      <c r="S16" s="142"/>
    </row>
    <row r="17" spans="1:195" s="143" customFormat="1" ht="31.5" x14ac:dyDescent="0.25">
      <c r="A17" s="112"/>
      <c r="B17" s="208"/>
      <c r="C17" s="205"/>
      <c r="D17" s="211"/>
      <c r="E17" s="205"/>
      <c r="F17" s="122" t="s">
        <v>17</v>
      </c>
      <c r="G17" s="122">
        <v>905</v>
      </c>
      <c r="H17" s="18"/>
      <c r="I17" s="18"/>
      <c r="J17" s="122"/>
      <c r="K17" s="122"/>
      <c r="L17" s="57">
        <f>SUM(L73,L90,L93)</f>
        <v>39750</v>
      </c>
      <c r="M17" s="57">
        <f t="shared" ref="M17:P17" si="18">SUM(M73,M90,M93)</f>
        <v>49440.204999999994</v>
      </c>
      <c r="N17" s="57">
        <f t="shared" si="18"/>
        <v>41542.540939999999</v>
      </c>
      <c r="O17" s="57">
        <f t="shared" si="18"/>
        <v>0</v>
      </c>
      <c r="P17" s="57">
        <f t="shared" si="18"/>
        <v>0</v>
      </c>
      <c r="Q17" s="17">
        <f t="shared" si="2"/>
        <v>104.50953695597485</v>
      </c>
      <c r="R17" s="52">
        <f t="shared" si="3"/>
        <v>84.025826632393617</v>
      </c>
      <c r="S17" s="142"/>
    </row>
    <row r="18" spans="1:195" s="143" customFormat="1" ht="31.5" x14ac:dyDescent="0.25">
      <c r="A18" s="112"/>
      <c r="B18" s="208"/>
      <c r="C18" s="205"/>
      <c r="D18" s="211"/>
      <c r="E18" s="205"/>
      <c r="F18" s="122" t="s">
        <v>18</v>
      </c>
      <c r="G18" s="122">
        <v>915</v>
      </c>
      <c r="H18" s="18"/>
      <c r="I18" s="18"/>
      <c r="J18" s="122"/>
      <c r="K18" s="122"/>
      <c r="L18" s="57">
        <f>SUM(L102,L119)</f>
        <v>9847.7999999999993</v>
      </c>
      <c r="M18" s="57">
        <f t="shared" ref="M18:P18" si="19">SUM(M102,M119)</f>
        <v>13980.762000000001</v>
      </c>
      <c r="N18" s="57">
        <f t="shared" si="19"/>
        <v>12933.20968</v>
      </c>
      <c r="O18" s="57">
        <f t="shared" si="19"/>
        <v>0</v>
      </c>
      <c r="P18" s="57">
        <f t="shared" si="19"/>
        <v>0</v>
      </c>
      <c r="Q18" s="17">
        <f t="shared" si="2"/>
        <v>131.33095391864174</v>
      </c>
      <c r="R18" s="52">
        <f t="shared" si="3"/>
        <v>92.50718723342834</v>
      </c>
      <c r="S18" s="142"/>
    </row>
    <row r="19" spans="1:195" s="143" customFormat="1" ht="31.5" x14ac:dyDescent="0.25">
      <c r="A19" s="112"/>
      <c r="B19" s="208"/>
      <c r="C19" s="205"/>
      <c r="D19" s="211"/>
      <c r="E19" s="205"/>
      <c r="F19" s="122" t="s">
        <v>19</v>
      </c>
      <c r="G19" s="122">
        <v>916</v>
      </c>
      <c r="H19" s="18"/>
      <c r="I19" s="18"/>
      <c r="J19" s="122"/>
      <c r="K19" s="122"/>
      <c r="L19" s="57">
        <f>SUM(L128,L137,L140)</f>
        <v>4527.6000000000004</v>
      </c>
      <c r="M19" s="57">
        <f t="shared" ref="M19:P19" si="20">SUM(M128,M137,M140)</f>
        <v>4483.2</v>
      </c>
      <c r="N19" s="57">
        <f t="shared" si="20"/>
        <v>3119.2148499999998</v>
      </c>
      <c r="O19" s="57">
        <f t="shared" si="20"/>
        <v>0</v>
      </c>
      <c r="P19" s="57">
        <f t="shared" si="20"/>
        <v>0</v>
      </c>
      <c r="Q19" s="17">
        <f t="shared" si="2"/>
        <v>68.893339738492784</v>
      </c>
      <c r="R19" s="52">
        <f t="shared" si="3"/>
        <v>69.575634591363311</v>
      </c>
      <c r="S19" s="142"/>
    </row>
    <row r="20" spans="1:195" s="143" customFormat="1" ht="32.25" thickBot="1" x14ac:dyDescent="0.3">
      <c r="A20" s="112"/>
      <c r="B20" s="209"/>
      <c r="C20" s="206"/>
      <c r="D20" s="212"/>
      <c r="E20" s="206"/>
      <c r="F20" s="126" t="s">
        <v>20</v>
      </c>
      <c r="G20" s="126">
        <v>917</v>
      </c>
      <c r="H20" s="36"/>
      <c r="I20" s="36"/>
      <c r="J20" s="36"/>
      <c r="K20" s="126"/>
      <c r="L20" s="133">
        <f>SUM(L149,L162)</f>
        <v>8475.7999999999993</v>
      </c>
      <c r="M20" s="133">
        <f t="shared" ref="M20:P20" si="21">SUM(M149,M162)</f>
        <v>10892.543000000001</v>
      </c>
      <c r="N20" s="133">
        <f t="shared" si="21"/>
        <v>9648.9936300000008</v>
      </c>
      <c r="O20" s="133">
        <f t="shared" si="21"/>
        <v>0</v>
      </c>
      <c r="P20" s="133">
        <f t="shared" si="21"/>
        <v>0</v>
      </c>
      <c r="Q20" s="55">
        <f t="shared" si="2"/>
        <v>113.84168609452796</v>
      </c>
      <c r="R20" s="56">
        <f t="shared" si="3"/>
        <v>88.583479817339253</v>
      </c>
      <c r="S20" s="142"/>
    </row>
    <row r="21" spans="1:195" s="143" customFormat="1" ht="47.25" x14ac:dyDescent="0.25">
      <c r="A21" s="112"/>
      <c r="B21" s="124">
        <v>11</v>
      </c>
      <c r="C21" s="123">
        <v>1</v>
      </c>
      <c r="D21" s="132"/>
      <c r="E21" s="139" t="s">
        <v>33</v>
      </c>
      <c r="F21" s="123" t="s">
        <v>31</v>
      </c>
      <c r="G21" s="123">
        <v>861</v>
      </c>
      <c r="H21" s="132" t="s">
        <v>14</v>
      </c>
      <c r="I21" s="132" t="s">
        <v>15</v>
      </c>
      <c r="J21" s="123">
        <v>1110100000</v>
      </c>
      <c r="K21" s="123"/>
      <c r="L21" s="49">
        <f>SUM(L22,L24,L26,L28,L30)</f>
        <v>3629.6</v>
      </c>
      <c r="M21" s="49">
        <f t="shared" ref="M21:N21" si="22">SUM(M22,M24,M26,M28,M30)</f>
        <v>33848.112939999999</v>
      </c>
      <c r="N21" s="49">
        <f t="shared" si="22"/>
        <v>17579.466679999998</v>
      </c>
      <c r="O21" s="49">
        <f t="shared" ref="O21:P21" si="23">O23+O25</f>
        <v>132.50099999999998</v>
      </c>
      <c r="P21" s="49">
        <f t="shared" si="23"/>
        <v>82.330569999999994</v>
      </c>
      <c r="Q21" s="50">
        <f t="shared" si="2"/>
        <v>484.3361990301961</v>
      </c>
      <c r="R21" s="51">
        <f t="shared" si="3"/>
        <v>51.936327177712371</v>
      </c>
      <c r="S21" s="142"/>
    </row>
    <row r="22" spans="1:195" s="8" customFormat="1" ht="72" customHeight="1" x14ac:dyDescent="0.25">
      <c r="A22" s="19"/>
      <c r="B22" s="38">
        <v>11</v>
      </c>
      <c r="C22" s="29">
        <v>1</v>
      </c>
      <c r="D22" s="33" t="s">
        <v>107</v>
      </c>
      <c r="E22" s="27" t="s">
        <v>54</v>
      </c>
      <c r="F22" s="29" t="s">
        <v>31</v>
      </c>
      <c r="G22" s="29">
        <v>861</v>
      </c>
      <c r="H22" s="33" t="s">
        <v>14</v>
      </c>
      <c r="I22" s="33" t="s">
        <v>15</v>
      </c>
      <c r="J22" s="31">
        <v>1110162330</v>
      </c>
      <c r="K22" s="29">
        <v>0</v>
      </c>
      <c r="L22" s="58">
        <f>L23</f>
        <v>0</v>
      </c>
      <c r="M22" s="58">
        <f>M23</f>
        <v>22889.425999999999</v>
      </c>
      <c r="N22" s="58">
        <f>N23</f>
        <v>9063.7099999999991</v>
      </c>
      <c r="O22" s="58">
        <f>O23</f>
        <v>40.049999999999997</v>
      </c>
      <c r="P22" s="58">
        <f>P23</f>
        <v>0</v>
      </c>
      <c r="Q22" s="59">
        <v>0</v>
      </c>
      <c r="R22" s="60">
        <f t="shared" si="3"/>
        <v>39.597803806875717</v>
      </c>
      <c r="S22" s="121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</row>
    <row r="23" spans="1:195" s="8" customFormat="1" ht="63" customHeight="1" x14ac:dyDescent="0.25">
      <c r="A23" s="19"/>
      <c r="B23" s="38">
        <v>11</v>
      </c>
      <c r="C23" s="29">
        <v>1</v>
      </c>
      <c r="D23" s="33" t="s">
        <v>107</v>
      </c>
      <c r="E23" s="61" t="s">
        <v>43</v>
      </c>
      <c r="F23" s="29" t="s">
        <v>31</v>
      </c>
      <c r="G23" s="29">
        <v>861</v>
      </c>
      <c r="H23" s="33" t="s">
        <v>14</v>
      </c>
      <c r="I23" s="33" t="s">
        <v>15</v>
      </c>
      <c r="J23" s="31">
        <v>1110162330</v>
      </c>
      <c r="K23" s="29">
        <v>244</v>
      </c>
      <c r="L23" s="58">
        <v>0</v>
      </c>
      <c r="M23" s="58">
        <v>22889.425999999999</v>
      </c>
      <c r="N23" s="58">
        <v>9063.7099999999991</v>
      </c>
      <c r="O23" s="58">
        <v>40.049999999999997</v>
      </c>
      <c r="P23" s="58"/>
      <c r="Q23" s="59">
        <v>0</v>
      </c>
      <c r="R23" s="60">
        <f t="shared" si="3"/>
        <v>39.597803806875717</v>
      </c>
      <c r="S23" s="121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</row>
    <row r="24" spans="1:195" s="8" customFormat="1" ht="88.5" customHeight="1" x14ac:dyDescent="0.25">
      <c r="A24" s="19"/>
      <c r="B24" s="38">
        <v>11</v>
      </c>
      <c r="C24" s="29">
        <v>1</v>
      </c>
      <c r="D24" s="33" t="s">
        <v>108</v>
      </c>
      <c r="E24" s="61" t="s">
        <v>42</v>
      </c>
      <c r="F24" s="29" t="s">
        <v>31</v>
      </c>
      <c r="G24" s="29">
        <v>861</v>
      </c>
      <c r="H24" s="33" t="s">
        <v>14</v>
      </c>
      <c r="I24" s="33" t="s">
        <v>15</v>
      </c>
      <c r="J24" s="31">
        <v>1110162340</v>
      </c>
      <c r="K24" s="29">
        <v>0</v>
      </c>
      <c r="L24" s="58">
        <v>3629.6</v>
      </c>
      <c r="M24" s="58">
        <f>M25</f>
        <v>8220.5659400000004</v>
      </c>
      <c r="N24" s="58">
        <f>N25</f>
        <v>7963.7566800000004</v>
      </c>
      <c r="O24" s="58">
        <f>O25</f>
        <v>92.450999999999993</v>
      </c>
      <c r="P24" s="58">
        <f>P25</f>
        <v>82.330569999999994</v>
      </c>
      <c r="Q24" s="59">
        <f t="shared" si="2"/>
        <v>219.41141392990966</v>
      </c>
      <c r="R24" s="60">
        <f t="shared" si="3"/>
        <v>96.876014840408914</v>
      </c>
      <c r="S24" s="121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</row>
    <row r="25" spans="1:195" s="8" customFormat="1" ht="56.25" customHeight="1" x14ac:dyDescent="0.25">
      <c r="A25" s="19"/>
      <c r="B25" s="38">
        <v>11</v>
      </c>
      <c r="C25" s="29">
        <v>1</v>
      </c>
      <c r="D25" s="33" t="s">
        <v>108</v>
      </c>
      <c r="E25" s="61" t="s">
        <v>43</v>
      </c>
      <c r="F25" s="29" t="s">
        <v>31</v>
      </c>
      <c r="G25" s="29">
        <v>861</v>
      </c>
      <c r="H25" s="33" t="s">
        <v>14</v>
      </c>
      <c r="I25" s="33" t="s">
        <v>15</v>
      </c>
      <c r="J25" s="31">
        <v>1110162340</v>
      </c>
      <c r="K25" s="29">
        <v>244</v>
      </c>
      <c r="L25" s="58">
        <v>3629.6</v>
      </c>
      <c r="M25" s="58">
        <v>8220.5659400000004</v>
      </c>
      <c r="N25" s="58">
        <v>7963.7566800000004</v>
      </c>
      <c r="O25" s="58">
        <v>92.450999999999993</v>
      </c>
      <c r="P25" s="58">
        <v>82.330569999999994</v>
      </c>
      <c r="Q25" s="59">
        <f t="shared" si="2"/>
        <v>219.41141392990966</v>
      </c>
      <c r="R25" s="60">
        <f t="shared" si="3"/>
        <v>96.876014840408914</v>
      </c>
      <c r="S25" s="121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</row>
    <row r="26" spans="1:195" s="8" customFormat="1" ht="56.25" customHeight="1" x14ac:dyDescent="0.25">
      <c r="A26" s="19"/>
      <c r="B26" s="38">
        <v>11</v>
      </c>
      <c r="C26" s="29">
        <v>1</v>
      </c>
      <c r="D26" s="33" t="s">
        <v>106</v>
      </c>
      <c r="E26" s="61" t="s">
        <v>109</v>
      </c>
      <c r="F26" s="29" t="s">
        <v>31</v>
      </c>
      <c r="G26" s="29">
        <v>861</v>
      </c>
      <c r="H26" s="33" t="s">
        <v>14</v>
      </c>
      <c r="I26" s="33" t="s">
        <v>15</v>
      </c>
      <c r="J26" s="31" t="s">
        <v>105</v>
      </c>
      <c r="K26" s="29">
        <v>0</v>
      </c>
      <c r="L26" s="58">
        <f>L27</f>
        <v>0</v>
      </c>
      <c r="M26" s="58">
        <f>M27</f>
        <v>2529.221</v>
      </c>
      <c r="N26" s="58">
        <f>N27</f>
        <v>407.85899999999998</v>
      </c>
      <c r="O26" s="58"/>
      <c r="P26" s="58"/>
      <c r="Q26" s="59">
        <v>0</v>
      </c>
      <c r="R26" s="60">
        <f t="shared" si="3"/>
        <v>16.125874330475668</v>
      </c>
      <c r="S26" s="121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</row>
    <row r="27" spans="1:195" s="8" customFormat="1" ht="56.25" customHeight="1" x14ac:dyDescent="0.25">
      <c r="A27" s="19"/>
      <c r="B27" s="38">
        <v>11</v>
      </c>
      <c r="C27" s="29">
        <v>1</v>
      </c>
      <c r="D27" s="33" t="s">
        <v>106</v>
      </c>
      <c r="E27" s="70" t="s">
        <v>43</v>
      </c>
      <c r="F27" s="29" t="s">
        <v>31</v>
      </c>
      <c r="G27" s="29">
        <v>861</v>
      </c>
      <c r="H27" s="33" t="s">
        <v>14</v>
      </c>
      <c r="I27" s="33" t="s">
        <v>15</v>
      </c>
      <c r="J27" s="31" t="s">
        <v>105</v>
      </c>
      <c r="K27" s="29">
        <v>244</v>
      </c>
      <c r="L27" s="58">
        <v>0</v>
      </c>
      <c r="M27" s="58">
        <v>2529.221</v>
      </c>
      <c r="N27" s="58">
        <v>407.85899999999998</v>
      </c>
      <c r="O27" s="58"/>
      <c r="P27" s="58"/>
      <c r="Q27" s="59">
        <v>0</v>
      </c>
      <c r="R27" s="60">
        <f t="shared" si="3"/>
        <v>16.125874330475668</v>
      </c>
      <c r="S27" s="121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</row>
    <row r="28" spans="1:195" s="8" customFormat="1" ht="56.25" customHeight="1" x14ac:dyDescent="0.25">
      <c r="A28" s="19"/>
      <c r="B28" s="38">
        <v>11</v>
      </c>
      <c r="C28" s="29">
        <v>1</v>
      </c>
      <c r="D28" s="33" t="s">
        <v>111</v>
      </c>
      <c r="E28" s="61" t="s">
        <v>112</v>
      </c>
      <c r="F28" s="29" t="s">
        <v>31</v>
      </c>
      <c r="G28" s="29">
        <v>861</v>
      </c>
      <c r="H28" s="33" t="s">
        <v>14</v>
      </c>
      <c r="I28" s="33" t="s">
        <v>15</v>
      </c>
      <c r="J28" s="31" t="s">
        <v>110</v>
      </c>
      <c r="K28" s="29">
        <v>0</v>
      </c>
      <c r="L28" s="58">
        <f>L29</f>
        <v>0</v>
      </c>
      <c r="M28" s="58">
        <f>M29</f>
        <v>88.9</v>
      </c>
      <c r="N28" s="58">
        <f>N29</f>
        <v>61.341000000000001</v>
      </c>
      <c r="O28" s="58"/>
      <c r="P28" s="58"/>
      <c r="Q28" s="59">
        <v>0</v>
      </c>
      <c r="R28" s="60">
        <f t="shared" si="3"/>
        <v>69</v>
      </c>
      <c r="S28" s="121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</row>
    <row r="29" spans="1:195" s="8" customFormat="1" ht="56.25" customHeight="1" x14ac:dyDescent="0.25">
      <c r="A29" s="19"/>
      <c r="B29" s="38">
        <v>11</v>
      </c>
      <c r="C29" s="29">
        <v>1</v>
      </c>
      <c r="D29" s="33" t="s">
        <v>111</v>
      </c>
      <c r="E29" s="70" t="s">
        <v>43</v>
      </c>
      <c r="F29" s="29" t="s">
        <v>31</v>
      </c>
      <c r="G29" s="29">
        <v>861</v>
      </c>
      <c r="H29" s="33" t="s">
        <v>14</v>
      </c>
      <c r="I29" s="33" t="s">
        <v>15</v>
      </c>
      <c r="J29" s="31" t="s">
        <v>110</v>
      </c>
      <c r="K29" s="29">
        <v>244</v>
      </c>
      <c r="L29" s="58">
        <v>0</v>
      </c>
      <c r="M29" s="58">
        <v>88.9</v>
      </c>
      <c r="N29" s="58">
        <v>61.341000000000001</v>
      </c>
      <c r="O29" s="58"/>
      <c r="P29" s="58"/>
      <c r="Q29" s="59">
        <v>0</v>
      </c>
      <c r="R29" s="60">
        <f t="shared" si="3"/>
        <v>69</v>
      </c>
      <c r="S29" s="121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</row>
    <row r="30" spans="1:195" s="8" customFormat="1" ht="56.25" customHeight="1" x14ac:dyDescent="0.25">
      <c r="A30" s="19"/>
      <c r="B30" s="38">
        <v>11</v>
      </c>
      <c r="C30" s="29">
        <v>1</v>
      </c>
      <c r="D30" s="33" t="s">
        <v>114</v>
      </c>
      <c r="E30" s="70" t="s">
        <v>113</v>
      </c>
      <c r="F30" s="29" t="s">
        <v>31</v>
      </c>
      <c r="G30" s="29">
        <v>861</v>
      </c>
      <c r="H30" s="33" t="s">
        <v>14</v>
      </c>
      <c r="I30" s="33" t="s">
        <v>15</v>
      </c>
      <c r="J30" s="31" t="s">
        <v>115</v>
      </c>
      <c r="K30" s="29">
        <v>0</v>
      </c>
      <c r="L30" s="58">
        <f>L31</f>
        <v>0</v>
      </c>
      <c r="M30" s="58">
        <f>M31</f>
        <v>120</v>
      </c>
      <c r="N30" s="58">
        <f>N31</f>
        <v>82.8</v>
      </c>
      <c r="O30" s="58"/>
      <c r="P30" s="58"/>
      <c r="Q30" s="59">
        <v>0</v>
      </c>
      <c r="R30" s="60">
        <f t="shared" si="3"/>
        <v>69</v>
      </c>
      <c r="S30" s="121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</row>
    <row r="31" spans="1:195" s="8" customFormat="1" ht="56.25" customHeight="1" x14ac:dyDescent="0.25">
      <c r="A31" s="19"/>
      <c r="B31" s="38">
        <v>11</v>
      </c>
      <c r="C31" s="29">
        <v>1</v>
      </c>
      <c r="D31" s="33" t="s">
        <v>114</v>
      </c>
      <c r="E31" s="70" t="s">
        <v>43</v>
      </c>
      <c r="F31" s="29" t="s">
        <v>31</v>
      </c>
      <c r="G31" s="29">
        <v>861</v>
      </c>
      <c r="H31" s="33" t="s">
        <v>14</v>
      </c>
      <c r="I31" s="33" t="s">
        <v>15</v>
      </c>
      <c r="J31" s="31" t="s">
        <v>115</v>
      </c>
      <c r="K31" s="29">
        <v>244</v>
      </c>
      <c r="L31" s="58">
        <v>0</v>
      </c>
      <c r="M31" s="58">
        <v>120</v>
      </c>
      <c r="N31" s="58">
        <v>82.8</v>
      </c>
      <c r="O31" s="58"/>
      <c r="P31" s="58"/>
      <c r="Q31" s="59">
        <v>0</v>
      </c>
      <c r="R31" s="60">
        <f t="shared" si="3"/>
        <v>69</v>
      </c>
      <c r="S31" s="121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</row>
    <row r="32" spans="1:195" s="7" customFormat="1" ht="47.25" x14ac:dyDescent="0.25">
      <c r="A32" s="12"/>
      <c r="B32" s="125">
        <v>11</v>
      </c>
      <c r="C32" s="122">
        <v>1</v>
      </c>
      <c r="D32" s="18"/>
      <c r="E32" s="135" t="s">
        <v>34</v>
      </c>
      <c r="F32" s="122" t="s">
        <v>31</v>
      </c>
      <c r="G32" s="122">
        <v>861</v>
      </c>
      <c r="H32" s="18" t="s">
        <v>14</v>
      </c>
      <c r="I32" s="18" t="s">
        <v>15</v>
      </c>
      <c r="J32" s="122">
        <v>1110300000</v>
      </c>
      <c r="K32" s="122"/>
      <c r="L32" s="57">
        <f>L33+L36</f>
        <v>21500</v>
      </c>
      <c r="M32" s="57">
        <f t="shared" ref="M32:N32" si="24">M33+M36</f>
        <v>24348.11781</v>
      </c>
      <c r="N32" s="57">
        <f t="shared" si="24"/>
        <v>19486.480349999998</v>
      </c>
      <c r="O32" s="57">
        <f t="shared" ref="O32:P32" si="25">O33</f>
        <v>725.38581999999997</v>
      </c>
      <c r="P32" s="57">
        <f t="shared" si="25"/>
        <v>1425.7193</v>
      </c>
      <c r="Q32" s="17">
        <f t="shared" si="2"/>
        <v>90.634792325581387</v>
      </c>
      <c r="R32" s="52">
        <f t="shared" si="3"/>
        <v>80.032799668797054</v>
      </c>
      <c r="S32" s="140"/>
    </row>
    <row r="33" spans="1:195" s="8" customFormat="1" ht="60.75" customHeight="1" x14ac:dyDescent="0.25">
      <c r="A33" s="19"/>
      <c r="B33" s="38">
        <v>11</v>
      </c>
      <c r="C33" s="29">
        <v>1</v>
      </c>
      <c r="D33" s="33">
        <v>362320</v>
      </c>
      <c r="E33" s="61" t="s">
        <v>60</v>
      </c>
      <c r="F33" s="29" t="s">
        <v>31</v>
      </c>
      <c r="G33" s="29">
        <v>861</v>
      </c>
      <c r="H33" s="33" t="s">
        <v>14</v>
      </c>
      <c r="I33" s="33" t="s">
        <v>15</v>
      </c>
      <c r="J33" s="31">
        <v>1110362320</v>
      </c>
      <c r="K33" s="29">
        <v>0</v>
      </c>
      <c r="L33" s="58">
        <f>SUM(L34:L35)</f>
        <v>21500</v>
      </c>
      <c r="M33" s="58">
        <f t="shared" ref="M33:N33" si="26">SUM(M34:M35)</f>
        <v>22235.040809999999</v>
      </c>
      <c r="N33" s="58">
        <f t="shared" si="26"/>
        <v>19100.282899999998</v>
      </c>
      <c r="O33" s="58">
        <f>SUM(O34:O35)</f>
        <v>725.38581999999997</v>
      </c>
      <c r="P33" s="58">
        <f>SUM(P34:P35)</f>
        <v>1425.7193</v>
      </c>
      <c r="Q33" s="59">
        <f t="shared" si="2"/>
        <v>88.838525116279072</v>
      </c>
      <c r="R33" s="60">
        <f t="shared" si="3"/>
        <v>85.901721805744685</v>
      </c>
      <c r="S33" s="121"/>
      <c r="T33" s="2"/>
      <c r="U33" s="2"/>
      <c r="V33" s="46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</row>
    <row r="34" spans="1:195" s="8" customFormat="1" ht="63" customHeight="1" x14ac:dyDescent="0.25">
      <c r="A34" s="19"/>
      <c r="B34" s="38">
        <v>11</v>
      </c>
      <c r="C34" s="29">
        <v>1</v>
      </c>
      <c r="D34" s="33">
        <v>362320</v>
      </c>
      <c r="E34" s="61" t="s">
        <v>43</v>
      </c>
      <c r="F34" s="29" t="s">
        <v>31</v>
      </c>
      <c r="G34" s="29">
        <v>861</v>
      </c>
      <c r="H34" s="33" t="s">
        <v>14</v>
      </c>
      <c r="I34" s="33" t="s">
        <v>15</v>
      </c>
      <c r="J34" s="31">
        <v>1110362320</v>
      </c>
      <c r="K34" s="29">
        <v>244</v>
      </c>
      <c r="L34" s="58">
        <v>21500</v>
      </c>
      <c r="M34" s="58">
        <v>20635.040809999999</v>
      </c>
      <c r="N34" s="58">
        <v>18926.002229999998</v>
      </c>
      <c r="O34" s="58">
        <v>725.38581999999997</v>
      </c>
      <c r="P34" s="58"/>
      <c r="Q34" s="59">
        <f t="shared" si="2"/>
        <v>88.027917348837207</v>
      </c>
      <c r="R34" s="60">
        <f t="shared" si="3"/>
        <v>91.717784346848603</v>
      </c>
      <c r="S34" s="121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</row>
    <row r="35" spans="1:195" s="8" customFormat="1" ht="72" customHeight="1" x14ac:dyDescent="0.25">
      <c r="A35" s="19"/>
      <c r="B35" s="38">
        <v>11</v>
      </c>
      <c r="C35" s="29">
        <v>1</v>
      </c>
      <c r="D35" s="33">
        <v>362320</v>
      </c>
      <c r="E35" s="61" t="s">
        <v>62</v>
      </c>
      <c r="F35" s="29" t="s">
        <v>31</v>
      </c>
      <c r="G35" s="29">
        <v>861</v>
      </c>
      <c r="H35" s="33" t="s">
        <v>14</v>
      </c>
      <c r="I35" s="33" t="s">
        <v>15</v>
      </c>
      <c r="J35" s="31">
        <v>1110362320</v>
      </c>
      <c r="K35" s="29">
        <v>414</v>
      </c>
      <c r="L35" s="58">
        <v>0</v>
      </c>
      <c r="M35" s="58">
        <v>1600</v>
      </c>
      <c r="N35" s="58">
        <v>174.28066999999999</v>
      </c>
      <c r="O35" s="57"/>
      <c r="P35" s="58">
        <v>1425.7193</v>
      </c>
      <c r="Q35" s="59">
        <v>0</v>
      </c>
      <c r="R35" s="60">
        <f t="shared" si="3"/>
        <v>10.892541874999999</v>
      </c>
      <c r="S35" s="121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</row>
    <row r="36" spans="1:195" s="8" customFormat="1" ht="48.75" customHeight="1" x14ac:dyDescent="0.25">
      <c r="A36" s="19"/>
      <c r="B36" s="38">
        <v>11</v>
      </c>
      <c r="C36" s="29">
        <v>1</v>
      </c>
      <c r="D36" s="33">
        <v>362322</v>
      </c>
      <c r="E36" s="61" t="s">
        <v>116</v>
      </c>
      <c r="F36" s="29" t="s">
        <v>31</v>
      </c>
      <c r="G36" s="29">
        <v>861</v>
      </c>
      <c r="H36" s="33" t="s">
        <v>14</v>
      </c>
      <c r="I36" s="33" t="s">
        <v>15</v>
      </c>
      <c r="J36" s="31">
        <v>1110362322</v>
      </c>
      <c r="K36" s="29">
        <v>0</v>
      </c>
      <c r="L36" s="58">
        <f>L37</f>
        <v>0</v>
      </c>
      <c r="M36" s="58">
        <f t="shared" ref="M36:N36" si="27">M37</f>
        <v>2113.0770000000002</v>
      </c>
      <c r="N36" s="58">
        <f t="shared" si="27"/>
        <v>386.19745</v>
      </c>
      <c r="O36" s="57"/>
      <c r="P36" s="57"/>
      <c r="Q36" s="59">
        <v>0</v>
      </c>
      <c r="R36" s="60">
        <f t="shared" si="3"/>
        <v>18.276544110791988</v>
      </c>
      <c r="S36" s="121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</row>
    <row r="37" spans="1:195" s="8" customFormat="1" ht="48.75" customHeight="1" x14ac:dyDescent="0.25">
      <c r="A37" s="19"/>
      <c r="B37" s="38">
        <v>11</v>
      </c>
      <c r="C37" s="29">
        <v>1</v>
      </c>
      <c r="D37" s="33">
        <v>362322</v>
      </c>
      <c r="E37" s="61" t="s">
        <v>43</v>
      </c>
      <c r="F37" s="29" t="s">
        <v>31</v>
      </c>
      <c r="G37" s="29">
        <v>861</v>
      </c>
      <c r="H37" s="33" t="s">
        <v>14</v>
      </c>
      <c r="I37" s="33" t="s">
        <v>15</v>
      </c>
      <c r="J37" s="31">
        <v>1110362322</v>
      </c>
      <c r="K37" s="29">
        <v>244</v>
      </c>
      <c r="L37" s="58">
        <v>0</v>
      </c>
      <c r="M37" s="58">
        <v>2113.0770000000002</v>
      </c>
      <c r="N37" s="58">
        <v>386.19745</v>
      </c>
      <c r="O37" s="57"/>
      <c r="P37" s="57"/>
      <c r="Q37" s="59">
        <v>0</v>
      </c>
      <c r="R37" s="60">
        <f t="shared" si="3"/>
        <v>18.276544110791988</v>
      </c>
      <c r="S37" s="121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</row>
    <row r="38" spans="1:195" s="7" customFormat="1" ht="47.25" x14ac:dyDescent="0.25">
      <c r="A38" s="12"/>
      <c r="B38" s="125">
        <v>11</v>
      </c>
      <c r="C38" s="122">
        <v>1</v>
      </c>
      <c r="D38" s="18"/>
      <c r="E38" s="136" t="s">
        <v>35</v>
      </c>
      <c r="F38" s="122" t="s">
        <v>31</v>
      </c>
      <c r="G38" s="122">
        <v>861</v>
      </c>
      <c r="H38" s="18" t="s">
        <v>14</v>
      </c>
      <c r="I38" s="18" t="s">
        <v>15</v>
      </c>
      <c r="J38" s="137">
        <v>1110500000</v>
      </c>
      <c r="K38" s="122"/>
      <c r="L38" s="57">
        <f>L39</f>
        <v>1430.4</v>
      </c>
      <c r="M38" s="57">
        <f>M40</f>
        <v>2792.8</v>
      </c>
      <c r="N38" s="57">
        <f>N40</f>
        <v>2782.4891699999998</v>
      </c>
      <c r="O38" s="57">
        <f t="shared" ref="O38:P38" si="28">O40</f>
        <v>0</v>
      </c>
      <c r="P38" s="57">
        <f t="shared" si="28"/>
        <v>0</v>
      </c>
      <c r="Q38" s="17">
        <f t="shared" si="2"/>
        <v>194.52524958053689</v>
      </c>
      <c r="R38" s="52">
        <f t="shared" si="3"/>
        <v>99.630806717272975</v>
      </c>
      <c r="S38" s="140"/>
    </row>
    <row r="39" spans="1:195" s="93" customFormat="1" ht="31.5" x14ac:dyDescent="0.25">
      <c r="A39" s="91"/>
      <c r="B39" s="38">
        <v>11</v>
      </c>
      <c r="C39" s="29">
        <v>1</v>
      </c>
      <c r="D39" s="33">
        <v>505400</v>
      </c>
      <c r="E39" s="61" t="s">
        <v>61</v>
      </c>
      <c r="F39" s="29" t="s">
        <v>31</v>
      </c>
      <c r="G39" s="29">
        <v>861</v>
      </c>
      <c r="H39" s="33" t="s">
        <v>14</v>
      </c>
      <c r="I39" s="33" t="s">
        <v>15</v>
      </c>
      <c r="J39" s="31">
        <v>1110505400</v>
      </c>
      <c r="K39" s="29">
        <v>0</v>
      </c>
      <c r="L39" s="58">
        <f>L40</f>
        <v>1430.4</v>
      </c>
      <c r="M39" s="58">
        <f t="shared" ref="M39:N39" si="29">M40</f>
        <v>2792.8</v>
      </c>
      <c r="N39" s="58">
        <f t="shared" si="29"/>
        <v>2782.4891699999998</v>
      </c>
      <c r="O39" s="58"/>
      <c r="P39" s="58"/>
      <c r="Q39" s="59">
        <f t="shared" ref="Q39:Q102" si="30">N39/L39*100</f>
        <v>194.52524958053689</v>
      </c>
      <c r="R39" s="60">
        <f t="shared" ref="R39:R102" si="31">N39/M39*100</f>
        <v>99.630806717272975</v>
      </c>
      <c r="S39" s="121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  <c r="CD39" s="92"/>
      <c r="CE39" s="92"/>
      <c r="CF39" s="92"/>
      <c r="CG39" s="92"/>
      <c r="CH39" s="92"/>
      <c r="CI39" s="92"/>
      <c r="CJ39" s="92"/>
      <c r="CK39" s="92"/>
      <c r="CL39" s="92"/>
      <c r="CM39" s="92"/>
      <c r="CN39" s="92"/>
      <c r="CO39" s="92"/>
      <c r="CP39" s="92"/>
      <c r="CQ39" s="92"/>
      <c r="CR39" s="92"/>
      <c r="CS39" s="92"/>
      <c r="CT39" s="92"/>
      <c r="CU39" s="92"/>
      <c r="CV39" s="92"/>
      <c r="CW39" s="92"/>
      <c r="CX39" s="92"/>
      <c r="CY39" s="92"/>
      <c r="CZ39" s="92"/>
      <c r="DA39" s="92"/>
      <c r="DB39" s="92"/>
      <c r="DC39" s="92"/>
      <c r="DD39" s="92"/>
      <c r="DE39" s="92"/>
      <c r="DF39" s="92"/>
      <c r="DG39" s="92"/>
      <c r="DH39" s="92"/>
      <c r="DI39" s="92"/>
      <c r="DJ39" s="92"/>
      <c r="DK39" s="92"/>
      <c r="DL39" s="92"/>
      <c r="DM39" s="92"/>
      <c r="DN39" s="92"/>
      <c r="DO39" s="92"/>
      <c r="DP39" s="92"/>
      <c r="DQ39" s="92"/>
      <c r="DR39" s="92"/>
      <c r="DS39" s="92"/>
      <c r="DT39" s="92"/>
      <c r="DU39" s="92"/>
      <c r="DV39" s="92"/>
      <c r="DW39" s="92"/>
      <c r="DX39" s="92"/>
      <c r="DY39" s="92"/>
      <c r="DZ39" s="92"/>
      <c r="EA39" s="92"/>
      <c r="EB39" s="92"/>
      <c r="EC39" s="92"/>
      <c r="ED39" s="92"/>
      <c r="EE39" s="92"/>
      <c r="EF39" s="92"/>
      <c r="EG39" s="92"/>
      <c r="EH39" s="92"/>
      <c r="EI39" s="92"/>
      <c r="EJ39" s="92"/>
      <c r="EK39" s="92"/>
      <c r="EL39" s="92"/>
      <c r="EM39" s="92"/>
      <c r="EN39" s="92"/>
      <c r="EO39" s="92"/>
      <c r="EP39" s="92"/>
      <c r="EQ39" s="92"/>
      <c r="ER39" s="92"/>
      <c r="ES39" s="92"/>
      <c r="ET39" s="92"/>
      <c r="EU39" s="92"/>
      <c r="EV39" s="92"/>
      <c r="EW39" s="92"/>
      <c r="EX39" s="92"/>
      <c r="EY39" s="92"/>
      <c r="EZ39" s="92"/>
      <c r="FA39" s="92"/>
      <c r="FB39" s="92"/>
      <c r="FC39" s="92"/>
      <c r="FD39" s="92"/>
      <c r="FE39" s="92"/>
      <c r="FF39" s="92"/>
      <c r="FG39" s="92"/>
      <c r="FH39" s="92"/>
      <c r="FI39" s="92"/>
      <c r="FJ39" s="92"/>
      <c r="FK39" s="92"/>
      <c r="FL39" s="92"/>
      <c r="FM39" s="92"/>
      <c r="FN39" s="92"/>
      <c r="FO39" s="92"/>
      <c r="FP39" s="92"/>
      <c r="FQ39" s="92"/>
      <c r="FR39" s="92"/>
      <c r="FS39" s="92"/>
      <c r="FT39" s="92"/>
      <c r="FU39" s="92"/>
      <c r="FV39" s="92"/>
      <c r="FW39" s="92"/>
      <c r="FX39" s="92"/>
      <c r="FY39" s="92"/>
      <c r="FZ39" s="92"/>
      <c r="GA39" s="92"/>
      <c r="GB39" s="92"/>
      <c r="GC39" s="92"/>
      <c r="GD39" s="92"/>
      <c r="GE39" s="92"/>
      <c r="GF39" s="92"/>
      <c r="GG39" s="92"/>
      <c r="GH39" s="92"/>
      <c r="GI39" s="92"/>
      <c r="GJ39" s="92"/>
      <c r="GK39" s="92"/>
      <c r="GL39" s="92"/>
      <c r="GM39" s="92"/>
    </row>
    <row r="40" spans="1:195" s="93" customFormat="1" ht="31.5" x14ac:dyDescent="0.25">
      <c r="A40" s="91"/>
      <c r="B40" s="38">
        <v>11</v>
      </c>
      <c r="C40" s="29">
        <v>1</v>
      </c>
      <c r="D40" s="33">
        <v>505400</v>
      </c>
      <c r="E40" s="61" t="s">
        <v>43</v>
      </c>
      <c r="F40" s="29" t="s">
        <v>31</v>
      </c>
      <c r="G40" s="29">
        <v>861</v>
      </c>
      <c r="H40" s="33" t="s">
        <v>14</v>
      </c>
      <c r="I40" s="33" t="s">
        <v>15</v>
      </c>
      <c r="J40" s="31">
        <v>1110505400</v>
      </c>
      <c r="K40" s="29">
        <v>244</v>
      </c>
      <c r="L40" s="58">
        <v>1430.4</v>
      </c>
      <c r="M40" s="58">
        <v>2792.8</v>
      </c>
      <c r="N40" s="58">
        <v>2782.4891699999998</v>
      </c>
      <c r="O40" s="58"/>
      <c r="P40" s="58"/>
      <c r="Q40" s="59">
        <f t="shared" si="30"/>
        <v>194.52524958053689</v>
      </c>
      <c r="R40" s="60">
        <f t="shared" si="31"/>
        <v>99.630806717272975</v>
      </c>
      <c r="S40" s="121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  <c r="CD40" s="92"/>
      <c r="CE40" s="92"/>
      <c r="CF40" s="92"/>
      <c r="CG40" s="92"/>
      <c r="CH40" s="92"/>
      <c r="CI40" s="92"/>
      <c r="CJ40" s="92"/>
      <c r="CK40" s="92"/>
      <c r="CL40" s="92"/>
      <c r="CM40" s="92"/>
      <c r="CN40" s="92"/>
      <c r="CO40" s="92"/>
      <c r="CP40" s="92"/>
      <c r="CQ40" s="92"/>
      <c r="CR40" s="92"/>
      <c r="CS40" s="92"/>
      <c r="CT40" s="92"/>
      <c r="CU40" s="92"/>
      <c r="CV40" s="92"/>
      <c r="CW40" s="92"/>
      <c r="CX40" s="92"/>
      <c r="CY40" s="92"/>
      <c r="CZ40" s="92"/>
      <c r="DA40" s="92"/>
      <c r="DB40" s="92"/>
      <c r="DC40" s="92"/>
      <c r="DD40" s="92"/>
      <c r="DE40" s="92"/>
      <c r="DF40" s="92"/>
      <c r="DG40" s="92"/>
      <c r="DH40" s="92"/>
      <c r="DI40" s="92"/>
      <c r="DJ40" s="92"/>
      <c r="DK40" s="92"/>
      <c r="DL40" s="92"/>
      <c r="DM40" s="92"/>
      <c r="DN40" s="92"/>
      <c r="DO40" s="92"/>
      <c r="DP40" s="92"/>
      <c r="DQ40" s="92"/>
      <c r="DR40" s="92"/>
      <c r="DS40" s="92"/>
      <c r="DT40" s="92"/>
      <c r="DU40" s="92"/>
      <c r="DV40" s="92"/>
      <c r="DW40" s="92"/>
      <c r="DX40" s="92"/>
      <c r="DY40" s="92"/>
      <c r="DZ40" s="92"/>
      <c r="EA40" s="92"/>
      <c r="EB40" s="92"/>
      <c r="EC40" s="92"/>
      <c r="ED40" s="92"/>
      <c r="EE40" s="92"/>
      <c r="EF40" s="92"/>
      <c r="EG40" s="92"/>
      <c r="EH40" s="92"/>
      <c r="EI40" s="92"/>
      <c r="EJ40" s="92"/>
      <c r="EK40" s="92"/>
      <c r="EL40" s="92"/>
      <c r="EM40" s="92"/>
      <c r="EN40" s="92"/>
      <c r="EO40" s="92"/>
      <c r="EP40" s="92"/>
      <c r="EQ40" s="92"/>
      <c r="ER40" s="92"/>
      <c r="ES40" s="92"/>
      <c r="ET40" s="92"/>
      <c r="EU40" s="92"/>
      <c r="EV40" s="92"/>
      <c r="EW40" s="92"/>
      <c r="EX40" s="92"/>
      <c r="EY40" s="92"/>
      <c r="EZ40" s="92"/>
      <c r="FA40" s="92"/>
      <c r="FB40" s="92"/>
      <c r="FC40" s="92"/>
      <c r="FD40" s="92"/>
      <c r="FE40" s="92"/>
      <c r="FF40" s="92"/>
      <c r="FG40" s="92"/>
      <c r="FH40" s="92"/>
      <c r="FI40" s="92"/>
      <c r="FJ40" s="92"/>
      <c r="FK40" s="92"/>
      <c r="FL40" s="92"/>
      <c r="FM40" s="92"/>
      <c r="FN40" s="92"/>
      <c r="FO40" s="92"/>
      <c r="FP40" s="92"/>
      <c r="FQ40" s="92"/>
      <c r="FR40" s="92"/>
      <c r="FS40" s="92"/>
      <c r="FT40" s="92"/>
      <c r="FU40" s="92"/>
      <c r="FV40" s="92"/>
      <c r="FW40" s="92"/>
      <c r="FX40" s="92"/>
      <c r="FY40" s="92"/>
      <c r="FZ40" s="92"/>
      <c r="GA40" s="92"/>
      <c r="GB40" s="92"/>
      <c r="GC40" s="92"/>
      <c r="GD40" s="92"/>
      <c r="GE40" s="92"/>
      <c r="GF40" s="92"/>
      <c r="GG40" s="92"/>
      <c r="GH40" s="92"/>
      <c r="GI40" s="92"/>
      <c r="GJ40" s="92"/>
      <c r="GK40" s="92"/>
      <c r="GL40" s="92"/>
      <c r="GM40" s="92"/>
    </row>
    <row r="41" spans="1:195" s="7" customFormat="1" ht="47.25" x14ac:dyDescent="0.25">
      <c r="A41" s="12"/>
      <c r="B41" s="125">
        <v>11</v>
      </c>
      <c r="C41" s="122">
        <v>1</v>
      </c>
      <c r="D41" s="18"/>
      <c r="E41" s="138" t="s">
        <v>36</v>
      </c>
      <c r="F41" s="122" t="s">
        <v>31</v>
      </c>
      <c r="G41" s="122">
        <v>861</v>
      </c>
      <c r="H41" s="18" t="s">
        <v>14</v>
      </c>
      <c r="I41" s="18" t="s">
        <v>15</v>
      </c>
      <c r="J41" s="137">
        <v>1110600000</v>
      </c>
      <c r="K41" s="122"/>
      <c r="L41" s="57">
        <f>L42</f>
        <v>130000</v>
      </c>
      <c r="M41" s="57">
        <f>M42</f>
        <v>118050.52085999999</v>
      </c>
      <c r="N41" s="57">
        <f>N42</f>
        <v>117947.90483999999</v>
      </c>
      <c r="O41" s="57">
        <f t="shared" ref="O41:P41" si="32">O42</f>
        <v>42.053930000000001</v>
      </c>
      <c r="P41" s="57">
        <f t="shared" si="32"/>
        <v>0</v>
      </c>
      <c r="Q41" s="17">
        <f t="shared" si="30"/>
        <v>90.72915756923075</v>
      </c>
      <c r="R41" s="52">
        <f t="shared" si="31"/>
        <v>99.913074487725723</v>
      </c>
      <c r="S41" s="140"/>
    </row>
    <row r="42" spans="1:195" s="93" customFormat="1" ht="31.5" x14ac:dyDescent="0.25">
      <c r="A42" s="91"/>
      <c r="B42" s="38">
        <v>11</v>
      </c>
      <c r="C42" s="29">
        <v>1</v>
      </c>
      <c r="D42" s="33">
        <v>662300</v>
      </c>
      <c r="E42" s="27" t="s">
        <v>37</v>
      </c>
      <c r="F42" s="29" t="s">
        <v>31</v>
      </c>
      <c r="G42" s="29">
        <v>861</v>
      </c>
      <c r="H42" s="33" t="s">
        <v>14</v>
      </c>
      <c r="I42" s="33" t="s">
        <v>15</v>
      </c>
      <c r="J42" s="29">
        <v>1110662300</v>
      </c>
      <c r="K42" s="29">
        <v>0</v>
      </c>
      <c r="L42" s="58">
        <f>SUM(L43:L44)</f>
        <v>130000</v>
      </c>
      <c r="M42" s="58">
        <f t="shared" ref="M42:N42" si="33">SUM(M43:M44)</f>
        <v>118050.52085999999</v>
      </c>
      <c r="N42" s="58">
        <f t="shared" si="33"/>
        <v>117947.90483999999</v>
      </c>
      <c r="O42" s="58">
        <f>SUM(O43:O44)</f>
        <v>42.053930000000001</v>
      </c>
      <c r="P42" s="58">
        <f>SUM(P43:P44)</f>
        <v>0</v>
      </c>
      <c r="Q42" s="59">
        <f t="shared" si="30"/>
        <v>90.72915756923075</v>
      </c>
      <c r="R42" s="60">
        <f t="shared" si="31"/>
        <v>99.913074487725723</v>
      </c>
      <c r="S42" s="121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  <c r="CD42" s="92"/>
      <c r="CE42" s="92"/>
      <c r="CF42" s="92"/>
      <c r="CG42" s="92"/>
      <c r="CH42" s="92"/>
      <c r="CI42" s="92"/>
      <c r="CJ42" s="92"/>
      <c r="CK42" s="92"/>
      <c r="CL42" s="92"/>
      <c r="CM42" s="92"/>
      <c r="CN42" s="92"/>
      <c r="CO42" s="92"/>
      <c r="CP42" s="92"/>
      <c r="CQ42" s="92"/>
      <c r="CR42" s="92"/>
      <c r="CS42" s="92"/>
      <c r="CT42" s="92"/>
      <c r="CU42" s="92"/>
      <c r="CV42" s="92"/>
      <c r="CW42" s="92"/>
      <c r="CX42" s="92"/>
      <c r="CY42" s="92"/>
      <c r="CZ42" s="92"/>
      <c r="DA42" s="92"/>
      <c r="DB42" s="92"/>
      <c r="DC42" s="92"/>
      <c r="DD42" s="92"/>
      <c r="DE42" s="92"/>
      <c r="DF42" s="92"/>
      <c r="DG42" s="92"/>
      <c r="DH42" s="92"/>
      <c r="DI42" s="92"/>
      <c r="DJ42" s="92"/>
      <c r="DK42" s="92"/>
      <c r="DL42" s="92"/>
      <c r="DM42" s="92"/>
      <c r="DN42" s="92"/>
      <c r="DO42" s="92"/>
      <c r="DP42" s="92"/>
      <c r="DQ42" s="92"/>
      <c r="DR42" s="92"/>
      <c r="DS42" s="92"/>
      <c r="DT42" s="92"/>
      <c r="DU42" s="92"/>
      <c r="DV42" s="92"/>
      <c r="DW42" s="92"/>
      <c r="DX42" s="92"/>
      <c r="DY42" s="92"/>
      <c r="DZ42" s="92"/>
      <c r="EA42" s="92"/>
      <c r="EB42" s="92"/>
      <c r="EC42" s="92"/>
      <c r="ED42" s="92"/>
      <c r="EE42" s="92"/>
      <c r="EF42" s="92"/>
      <c r="EG42" s="92"/>
      <c r="EH42" s="92"/>
      <c r="EI42" s="92"/>
      <c r="EJ42" s="92"/>
      <c r="EK42" s="92"/>
      <c r="EL42" s="92"/>
      <c r="EM42" s="92"/>
      <c r="EN42" s="92"/>
      <c r="EO42" s="92"/>
      <c r="EP42" s="92"/>
      <c r="EQ42" s="92"/>
      <c r="ER42" s="92"/>
      <c r="ES42" s="92"/>
      <c r="ET42" s="92"/>
      <c r="EU42" s="92"/>
      <c r="EV42" s="92"/>
      <c r="EW42" s="92"/>
      <c r="EX42" s="92"/>
      <c r="EY42" s="92"/>
      <c r="EZ42" s="92"/>
      <c r="FA42" s="92"/>
      <c r="FB42" s="92"/>
      <c r="FC42" s="92"/>
      <c r="FD42" s="92"/>
      <c r="FE42" s="92"/>
      <c r="FF42" s="92"/>
      <c r="FG42" s="92"/>
      <c r="FH42" s="92"/>
      <c r="FI42" s="92"/>
      <c r="FJ42" s="92"/>
      <c r="FK42" s="92"/>
      <c r="FL42" s="92"/>
      <c r="FM42" s="92"/>
      <c r="FN42" s="92"/>
      <c r="FO42" s="92"/>
      <c r="FP42" s="92"/>
      <c r="FQ42" s="92"/>
      <c r="FR42" s="92"/>
      <c r="FS42" s="92"/>
      <c r="FT42" s="92"/>
      <c r="FU42" s="92"/>
      <c r="FV42" s="92"/>
      <c r="FW42" s="92"/>
      <c r="FX42" s="92"/>
      <c r="FY42" s="92"/>
      <c r="FZ42" s="92"/>
      <c r="GA42" s="92"/>
      <c r="GB42" s="92"/>
      <c r="GC42" s="92"/>
      <c r="GD42" s="92"/>
      <c r="GE42" s="92"/>
      <c r="GF42" s="92"/>
      <c r="GG42" s="92"/>
      <c r="GH42" s="92"/>
      <c r="GI42" s="92"/>
      <c r="GJ42" s="92"/>
      <c r="GK42" s="92"/>
      <c r="GL42" s="92"/>
      <c r="GM42" s="92"/>
    </row>
    <row r="43" spans="1:195" s="93" customFormat="1" ht="31.5" x14ac:dyDescent="0.25">
      <c r="A43" s="91"/>
      <c r="B43" s="38">
        <v>11</v>
      </c>
      <c r="C43" s="29">
        <v>1</v>
      </c>
      <c r="D43" s="33">
        <v>662300</v>
      </c>
      <c r="E43" s="61" t="s">
        <v>43</v>
      </c>
      <c r="F43" s="29" t="s">
        <v>31</v>
      </c>
      <c r="G43" s="29">
        <v>861</v>
      </c>
      <c r="H43" s="33" t="s">
        <v>14</v>
      </c>
      <c r="I43" s="33" t="s">
        <v>15</v>
      </c>
      <c r="J43" s="29">
        <v>1110662300</v>
      </c>
      <c r="K43" s="29">
        <v>244</v>
      </c>
      <c r="L43" s="58">
        <v>0</v>
      </c>
      <c r="M43" s="58">
        <v>2301.5241000000001</v>
      </c>
      <c r="N43" s="58">
        <v>2198.9080800000002</v>
      </c>
      <c r="O43" s="58">
        <v>42.053930000000001</v>
      </c>
      <c r="P43" s="58"/>
      <c r="Q43" s="59">
        <v>0</v>
      </c>
      <c r="R43" s="60">
        <f t="shared" si="31"/>
        <v>95.541388421698485</v>
      </c>
      <c r="S43" s="121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  <c r="CD43" s="92"/>
      <c r="CE43" s="92"/>
      <c r="CF43" s="92"/>
      <c r="CG43" s="92"/>
      <c r="CH43" s="92"/>
      <c r="CI43" s="92"/>
      <c r="CJ43" s="92"/>
      <c r="CK43" s="92"/>
      <c r="CL43" s="92"/>
      <c r="CM43" s="92"/>
      <c r="CN43" s="92"/>
      <c r="CO43" s="92"/>
      <c r="CP43" s="92"/>
      <c r="CQ43" s="92"/>
      <c r="CR43" s="92"/>
      <c r="CS43" s="92"/>
      <c r="CT43" s="92"/>
      <c r="CU43" s="92"/>
      <c r="CV43" s="92"/>
      <c r="CW43" s="92"/>
      <c r="CX43" s="92"/>
      <c r="CY43" s="92"/>
      <c r="CZ43" s="92"/>
      <c r="DA43" s="92"/>
      <c r="DB43" s="92"/>
      <c r="DC43" s="92"/>
      <c r="DD43" s="92"/>
      <c r="DE43" s="92"/>
      <c r="DF43" s="92"/>
      <c r="DG43" s="92"/>
      <c r="DH43" s="92"/>
      <c r="DI43" s="92"/>
      <c r="DJ43" s="92"/>
      <c r="DK43" s="92"/>
      <c r="DL43" s="92"/>
      <c r="DM43" s="92"/>
      <c r="DN43" s="92"/>
      <c r="DO43" s="92"/>
      <c r="DP43" s="92"/>
      <c r="DQ43" s="92"/>
      <c r="DR43" s="92"/>
      <c r="DS43" s="92"/>
      <c r="DT43" s="92"/>
      <c r="DU43" s="92"/>
      <c r="DV43" s="92"/>
      <c r="DW43" s="92"/>
      <c r="DX43" s="92"/>
      <c r="DY43" s="92"/>
      <c r="DZ43" s="92"/>
      <c r="EA43" s="92"/>
      <c r="EB43" s="92"/>
      <c r="EC43" s="92"/>
      <c r="ED43" s="92"/>
      <c r="EE43" s="92"/>
      <c r="EF43" s="92"/>
      <c r="EG43" s="92"/>
      <c r="EH43" s="92"/>
      <c r="EI43" s="92"/>
      <c r="EJ43" s="92"/>
      <c r="EK43" s="92"/>
      <c r="EL43" s="92"/>
      <c r="EM43" s="92"/>
      <c r="EN43" s="92"/>
      <c r="EO43" s="92"/>
      <c r="EP43" s="92"/>
      <c r="EQ43" s="92"/>
      <c r="ER43" s="92"/>
      <c r="ES43" s="92"/>
      <c r="ET43" s="92"/>
      <c r="EU43" s="92"/>
      <c r="EV43" s="92"/>
      <c r="EW43" s="92"/>
      <c r="EX43" s="92"/>
      <c r="EY43" s="92"/>
      <c r="EZ43" s="92"/>
      <c r="FA43" s="92"/>
      <c r="FB43" s="92"/>
      <c r="FC43" s="92"/>
      <c r="FD43" s="92"/>
      <c r="FE43" s="92"/>
      <c r="FF43" s="92"/>
      <c r="FG43" s="92"/>
      <c r="FH43" s="92"/>
      <c r="FI43" s="92"/>
      <c r="FJ43" s="92"/>
      <c r="FK43" s="92"/>
      <c r="FL43" s="92"/>
      <c r="FM43" s="92"/>
      <c r="FN43" s="92"/>
      <c r="FO43" s="92"/>
      <c r="FP43" s="92"/>
      <c r="FQ43" s="92"/>
      <c r="FR43" s="92"/>
      <c r="FS43" s="92"/>
      <c r="FT43" s="92"/>
      <c r="FU43" s="92"/>
      <c r="FV43" s="92"/>
      <c r="FW43" s="92"/>
      <c r="FX43" s="92"/>
      <c r="FY43" s="92"/>
      <c r="FZ43" s="92"/>
      <c r="GA43" s="92"/>
      <c r="GB43" s="92"/>
      <c r="GC43" s="92"/>
      <c r="GD43" s="92"/>
      <c r="GE43" s="92"/>
      <c r="GF43" s="92"/>
      <c r="GG43" s="92"/>
      <c r="GH43" s="92"/>
      <c r="GI43" s="92"/>
      <c r="GJ43" s="92"/>
      <c r="GK43" s="92"/>
      <c r="GL43" s="92"/>
      <c r="GM43" s="92"/>
    </row>
    <row r="44" spans="1:195" s="93" customFormat="1" ht="107.25" customHeight="1" thickBot="1" x14ac:dyDescent="0.3">
      <c r="A44" s="91"/>
      <c r="B44" s="39">
        <v>11</v>
      </c>
      <c r="C44" s="40">
        <v>1</v>
      </c>
      <c r="D44" s="45">
        <v>662300</v>
      </c>
      <c r="E44" s="64" t="s">
        <v>55</v>
      </c>
      <c r="F44" s="40" t="s">
        <v>31</v>
      </c>
      <c r="G44" s="40">
        <v>861</v>
      </c>
      <c r="H44" s="45" t="s">
        <v>14</v>
      </c>
      <c r="I44" s="45" t="s">
        <v>15</v>
      </c>
      <c r="J44" s="40">
        <v>1110662300</v>
      </c>
      <c r="K44" s="40">
        <v>812</v>
      </c>
      <c r="L44" s="65">
        <v>130000</v>
      </c>
      <c r="M44" s="65">
        <v>115748.99675999999</v>
      </c>
      <c r="N44" s="65">
        <v>115748.99675999999</v>
      </c>
      <c r="O44" s="65"/>
      <c r="P44" s="65"/>
      <c r="Q44" s="67">
        <f t="shared" si="30"/>
        <v>89.03768981538461</v>
      </c>
      <c r="R44" s="68">
        <f t="shared" si="31"/>
        <v>100</v>
      </c>
      <c r="S44" s="121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  <c r="CD44" s="92"/>
      <c r="CE44" s="92"/>
      <c r="CF44" s="92"/>
      <c r="CG44" s="92"/>
      <c r="CH44" s="92"/>
      <c r="CI44" s="92"/>
      <c r="CJ44" s="92"/>
      <c r="CK44" s="92"/>
      <c r="CL44" s="92"/>
      <c r="CM44" s="92"/>
      <c r="CN44" s="92"/>
      <c r="CO44" s="92"/>
      <c r="CP44" s="92"/>
      <c r="CQ44" s="92"/>
      <c r="CR44" s="92"/>
      <c r="CS44" s="92"/>
      <c r="CT44" s="92"/>
      <c r="CU44" s="92"/>
      <c r="CV44" s="92"/>
      <c r="CW44" s="92"/>
      <c r="CX44" s="92"/>
      <c r="CY44" s="92"/>
      <c r="CZ44" s="92"/>
      <c r="DA44" s="92"/>
      <c r="DB44" s="92"/>
      <c r="DC44" s="92"/>
      <c r="DD44" s="92"/>
      <c r="DE44" s="92"/>
      <c r="DF44" s="92"/>
      <c r="DG44" s="92"/>
      <c r="DH44" s="92"/>
      <c r="DI44" s="92"/>
      <c r="DJ44" s="92"/>
      <c r="DK44" s="92"/>
      <c r="DL44" s="92"/>
      <c r="DM44" s="92"/>
      <c r="DN44" s="92"/>
      <c r="DO44" s="92"/>
      <c r="DP44" s="92"/>
      <c r="DQ44" s="92"/>
      <c r="DR44" s="92"/>
      <c r="DS44" s="92"/>
      <c r="DT44" s="92"/>
      <c r="DU44" s="92"/>
      <c r="DV44" s="92"/>
      <c r="DW44" s="92"/>
      <c r="DX44" s="92"/>
      <c r="DY44" s="92"/>
      <c r="DZ44" s="92"/>
      <c r="EA44" s="92"/>
      <c r="EB44" s="92"/>
      <c r="EC44" s="92"/>
      <c r="ED44" s="92"/>
      <c r="EE44" s="92"/>
      <c r="EF44" s="92"/>
      <c r="EG44" s="92"/>
      <c r="EH44" s="92"/>
      <c r="EI44" s="92"/>
      <c r="EJ44" s="92"/>
      <c r="EK44" s="92"/>
      <c r="EL44" s="92"/>
      <c r="EM44" s="92"/>
      <c r="EN44" s="92"/>
      <c r="EO44" s="92"/>
      <c r="EP44" s="92"/>
      <c r="EQ44" s="92"/>
      <c r="ER44" s="92"/>
      <c r="ES44" s="92"/>
      <c r="ET44" s="92"/>
      <c r="EU44" s="92"/>
      <c r="EV44" s="92"/>
      <c r="EW44" s="92"/>
      <c r="EX44" s="92"/>
      <c r="EY44" s="92"/>
      <c r="EZ44" s="92"/>
      <c r="FA44" s="92"/>
      <c r="FB44" s="92"/>
      <c r="FC44" s="92"/>
      <c r="FD44" s="92"/>
      <c r="FE44" s="92"/>
      <c r="FF44" s="92"/>
      <c r="FG44" s="92"/>
      <c r="FH44" s="92"/>
      <c r="FI44" s="92"/>
      <c r="FJ44" s="92"/>
      <c r="FK44" s="92"/>
      <c r="FL44" s="92"/>
      <c r="FM44" s="92"/>
      <c r="FN44" s="92"/>
      <c r="FO44" s="92"/>
      <c r="FP44" s="92"/>
      <c r="FQ44" s="92"/>
      <c r="FR44" s="92"/>
      <c r="FS44" s="92"/>
      <c r="FT44" s="92"/>
      <c r="FU44" s="92"/>
      <c r="FV44" s="92"/>
      <c r="FW44" s="92"/>
      <c r="FX44" s="92"/>
      <c r="FY44" s="92"/>
      <c r="FZ44" s="92"/>
      <c r="GA44" s="92"/>
      <c r="GB44" s="92"/>
      <c r="GC44" s="92"/>
      <c r="GD44" s="92"/>
      <c r="GE44" s="92"/>
      <c r="GF44" s="92"/>
      <c r="GG44" s="92"/>
      <c r="GH44" s="92"/>
      <c r="GI44" s="92"/>
      <c r="GJ44" s="92"/>
      <c r="GK44" s="92"/>
      <c r="GL44" s="92"/>
      <c r="GM44" s="92"/>
    </row>
    <row r="45" spans="1:195" s="7" customFormat="1" ht="48" customHeight="1" x14ac:dyDescent="0.25">
      <c r="A45" s="12"/>
      <c r="B45" s="124">
        <v>11</v>
      </c>
      <c r="C45" s="123">
        <v>1</v>
      </c>
      <c r="D45" s="132"/>
      <c r="E45" s="139" t="s">
        <v>33</v>
      </c>
      <c r="F45" s="123" t="s">
        <v>16</v>
      </c>
      <c r="G45" s="123">
        <v>904</v>
      </c>
      <c r="H45" s="132" t="s">
        <v>14</v>
      </c>
      <c r="I45" s="132" t="s">
        <v>15</v>
      </c>
      <c r="J45" s="123">
        <v>1110100000</v>
      </c>
      <c r="K45" s="123"/>
      <c r="L45" s="49">
        <f>SUM(L46,L48,L50,L52,L54,L56,L58)</f>
        <v>7159.7</v>
      </c>
      <c r="M45" s="49">
        <f t="shared" ref="M45:N45" si="34">SUM(M46,M48,M50,M52,M54,M56,M58)</f>
        <v>7733.0064300000013</v>
      </c>
      <c r="N45" s="49">
        <f t="shared" si="34"/>
        <v>6561.5040599999993</v>
      </c>
      <c r="O45" s="49"/>
      <c r="P45" s="49"/>
      <c r="Q45" s="50">
        <f t="shared" si="30"/>
        <v>91.644958028967679</v>
      </c>
      <c r="R45" s="51">
        <f t="shared" si="31"/>
        <v>84.850622062653557</v>
      </c>
      <c r="S45" s="140"/>
    </row>
    <row r="46" spans="1:195" s="11" customFormat="1" ht="31.5" x14ac:dyDescent="0.25">
      <c r="A46" s="20"/>
      <c r="B46" s="38">
        <v>11</v>
      </c>
      <c r="C46" s="29">
        <v>1</v>
      </c>
      <c r="D46" s="33">
        <v>162330</v>
      </c>
      <c r="E46" s="27" t="s">
        <v>54</v>
      </c>
      <c r="F46" s="29" t="s">
        <v>16</v>
      </c>
      <c r="G46" s="29">
        <v>904</v>
      </c>
      <c r="H46" s="33" t="s">
        <v>14</v>
      </c>
      <c r="I46" s="33" t="s">
        <v>15</v>
      </c>
      <c r="J46" s="31" t="s">
        <v>38</v>
      </c>
      <c r="K46" s="29">
        <v>0</v>
      </c>
      <c r="L46" s="58">
        <f>L47</f>
        <v>3600</v>
      </c>
      <c r="M46" s="58">
        <f t="shared" ref="M46:N46" si="35">M47</f>
        <v>2243.2116799999999</v>
      </c>
      <c r="N46" s="58">
        <f t="shared" si="35"/>
        <v>1991.8432499999999</v>
      </c>
      <c r="O46" s="58"/>
      <c r="P46" s="58"/>
      <c r="Q46" s="59">
        <f t="shared" si="30"/>
        <v>55.328979166666656</v>
      </c>
      <c r="R46" s="60">
        <f t="shared" si="31"/>
        <v>88.794261716754249</v>
      </c>
      <c r="S46" s="121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</row>
    <row r="47" spans="1:195" s="11" customFormat="1" ht="31.5" x14ac:dyDescent="0.25">
      <c r="A47" s="20"/>
      <c r="B47" s="38">
        <v>11</v>
      </c>
      <c r="C47" s="29">
        <v>1</v>
      </c>
      <c r="D47" s="33">
        <v>162330</v>
      </c>
      <c r="E47" s="61" t="s">
        <v>43</v>
      </c>
      <c r="F47" s="29" t="s">
        <v>16</v>
      </c>
      <c r="G47" s="29">
        <v>904</v>
      </c>
      <c r="H47" s="33" t="s">
        <v>14</v>
      </c>
      <c r="I47" s="33" t="s">
        <v>15</v>
      </c>
      <c r="J47" s="31" t="s">
        <v>38</v>
      </c>
      <c r="K47" s="29">
        <v>244</v>
      </c>
      <c r="L47" s="58">
        <v>3600</v>
      </c>
      <c r="M47" s="58">
        <v>2243.2116799999999</v>
      </c>
      <c r="N47" s="58">
        <v>1991.8432499999999</v>
      </c>
      <c r="O47" s="58"/>
      <c r="P47" s="58"/>
      <c r="Q47" s="59">
        <f t="shared" si="30"/>
        <v>55.328979166666656</v>
      </c>
      <c r="R47" s="60">
        <f t="shared" si="31"/>
        <v>88.794261716754249</v>
      </c>
      <c r="S47" s="121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</row>
    <row r="48" spans="1:195" s="11" customFormat="1" ht="92.25" customHeight="1" x14ac:dyDescent="0.25">
      <c r="A48" s="20"/>
      <c r="B48" s="38">
        <v>11</v>
      </c>
      <c r="C48" s="29">
        <v>1</v>
      </c>
      <c r="D48" s="33">
        <v>162340</v>
      </c>
      <c r="E48" s="27" t="s">
        <v>53</v>
      </c>
      <c r="F48" s="29" t="s">
        <v>16</v>
      </c>
      <c r="G48" s="29">
        <v>904</v>
      </c>
      <c r="H48" s="33" t="s">
        <v>14</v>
      </c>
      <c r="I48" s="33" t="s">
        <v>15</v>
      </c>
      <c r="J48" s="31" t="s">
        <v>39</v>
      </c>
      <c r="K48" s="29">
        <v>0</v>
      </c>
      <c r="L48" s="58">
        <v>3459.7</v>
      </c>
      <c r="M48" s="58">
        <f>M49</f>
        <v>1505.0468800000001</v>
      </c>
      <c r="N48" s="58">
        <f>N49</f>
        <v>1356.72426</v>
      </c>
      <c r="O48" s="58"/>
      <c r="P48" s="58"/>
      <c r="Q48" s="59">
        <f t="shared" si="30"/>
        <v>39.215083966817929</v>
      </c>
      <c r="R48" s="60">
        <f t="shared" si="31"/>
        <v>90.144983390816364</v>
      </c>
      <c r="S48" s="121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</row>
    <row r="49" spans="1:195" s="11" customFormat="1" ht="37.5" customHeight="1" x14ac:dyDescent="0.25">
      <c r="A49" s="20"/>
      <c r="B49" s="38">
        <v>11</v>
      </c>
      <c r="C49" s="29">
        <v>1</v>
      </c>
      <c r="D49" s="33">
        <v>162340</v>
      </c>
      <c r="E49" s="61" t="s">
        <v>44</v>
      </c>
      <c r="F49" s="29" t="s">
        <v>16</v>
      </c>
      <c r="G49" s="29">
        <v>904</v>
      </c>
      <c r="H49" s="33" t="s">
        <v>14</v>
      </c>
      <c r="I49" s="33" t="s">
        <v>15</v>
      </c>
      <c r="J49" s="31" t="s">
        <v>39</v>
      </c>
      <c r="K49" s="29">
        <v>244</v>
      </c>
      <c r="L49" s="58">
        <v>3459.7</v>
      </c>
      <c r="M49" s="58">
        <v>1505.0468800000001</v>
      </c>
      <c r="N49" s="58">
        <v>1356.72426</v>
      </c>
      <c r="O49" s="58"/>
      <c r="P49" s="58"/>
      <c r="Q49" s="59">
        <f t="shared" si="30"/>
        <v>39.215083966817929</v>
      </c>
      <c r="R49" s="60">
        <f t="shared" si="31"/>
        <v>90.144983390816364</v>
      </c>
      <c r="S49" s="121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</row>
    <row r="50" spans="1:195" s="11" customFormat="1" ht="53.25" customHeight="1" x14ac:dyDescent="0.25">
      <c r="A50" s="20"/>
      <c r="B50" s="38">
        <v>11</v>
      </c>
      <c r="C50" s="29">
        <v>1</v>
      </c>
      <c r="D50" s="33">
        <v>162440</v>
      </c>
      <c r="E50" s="128" t="s">
        <v>45</v>
      </c>
      <c r="F50" s="29" t="s">
        <v>16</v>
      </c>
      <c r="G50" s="29">
        <v>904</v>
      </c>
      <c r="H50" s="33" t="s">
        <v>14</v>
      </c>
      <c r="I50" s="33" t="s">
        <v>15</v>
      </c>
      <c r="J50" s="31">
        <v>1110162440</v>
      </c>
      <c r="K50" s="29">
        <v>0</v>
      </c>
      <c r="L50" s="58">
        <f>L51</f>
        <v>0</v>
      </c>
      <c r="M50" s="58">
        <f t="shared" ref="M50:N50" si="36">M51</f>
        <v>680</v>
      </c>
      <c r="N50" s="58">
        <f t="shared" si="36"/>
        <v>0</v>
      </c>
      <c r="O50" s="58"/>
      <c r="P50" s="58"/>
      <c r="Q50" s="59">
        <v>0</v>
      </c>
      <c r="R50" s="60">
        <f t="shared" si="31"/>
        <v>0</v>
      </c>
      <c r="S50" s="121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</row>
    <row r="51" spans="1:195" s="11" customFormat="1" ht="30.75" customHeight="1" x14ac:dyDescent="0.25">
      <c r="A51" s="20"/>
      <c r="B51" s="38">
        <v>11</v>
      </c>
      <c r="C51" s="29">
        <v>1</v>
      </c>
      <c r="D51" s="33">
        <v>162440</v>
      </c>
      <c r="E51" s="61" t="s">
        <v>43</v>
      </c>
      <c r="F51" s="29" t="s">
        <v>16</v>
      </c>
      <c r="G51" s="29">
        <v>904</v>
      </c>
      <c r="H51" s="33" t="s">
        <v>14</v>
      </c>
      <c r="I51" s="33" t="s">
        <v>15</v>
      </c>
      <c r="J51" s="31">
        <v>1110162440</v>
      </c>
      <c r="K51" s="29">
        <v>244</v>
      </c>
      <c r="L51" s="58">
        <v>0</v>
      </c>
      <c r="M51" s="58">
        <v>680</v>
      </c>
      <c r="N51" s="58">
        <v>0</v>
      </c>
      <c r="O51" s="58"/>
      <c r="P51" s="58"/>
      <c r="Q51" s="59">
        <v>0</v>
      </c>
      <c r="R51" s="60">
        <f t="shared" si="31"/>
        <v>0</v>
      </c>
      <c r="S51" s="121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</row>
    <row r="52" spans="1:195" s="11" customFormat="1" ht="27" customHeight="1" x14ac:dyDescent="0.25">
      <c r="A52" s="20"/>
      <c r="B52" s="38">
        <v>11</v>
      </c>
      <c r="C52" s="29">
        <v>1</v>
      </c>
      <c r="D52" s="33">
        <v>162450</v>
      </c>
      <c r="E52" s="61" t="s">
        <v>46</v>
      </c>
      <c r="F52" s="29" t="s">
        <v>16</v>
      </c>
      <c r="G52" s="29">
        <v>904</v>
      </c>
      <c r="H52" s="33" t="s">
        <v>14</v>
      </c>
      <c r="I52" s="33" t="s">
        <v>15</v>
      </c>
      <c r="J52" s="31">
        <v>1110162450</v>
      </c>
      <c r="K52" s="29">
        <v>0</v>
      </c>
      <c r="L52" s="58">
        <v>100</v>
      </c>
      <c r="M52" s="58">
        <f>M53</f>
        <v>456.52087</v>
      </c>
      <c r="N52" s="58">
        <f>N53</f>
        <v>456.51963000000001</v>
      </c>
      <c r="O52" s="58"/>
      <c r="P52" s="58"/>
      <c r="Q52" s="59">
        <f t="shared" si="30"/>
        <v>456.51963000000001</v>
      </c>
      <c r="R52" s="60">
        <f t="shared" si="31"/>
        <v>99.999728380435272</v>
      </c>
      <c r="S52" s="121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</row>
    <row r="53" spans="1:195" s="11" customFormat="1" ht="31.5" x14ac:dyDescent="0.25">
      <c r="A53" s="20"/>
      <c r="B53" s="38">
        <v>11</v>
      </c>
      <c r="C53" s="29">
        <v>1</v>
      </c>
      <c r="D53" s="33">
        <v>162450</v>
      </c>
      <c r="E53" s="61" t="s">
        <v>44</v>
      </c>
      <c r="F53" s="29" t="s">
        <v>16</v>
      </c>
      <c r="G53" s="29">
        <v>904</v>
      </c>
      <c r="H53" s="33" t="s">
        <v>14</v>
      </c>
      <c r="I53" s="33" t="s">
        <v>15</v>
      </c>
      <c r="J53" s="31">
        <v>1110162450</v>
      </c>
      <c r="K53" s="29">
        <v>244</v>
      </c>
      <c r="L53" s="58">
        <v>100</v>
      </c>
      <c r="M53" s="58">
        <v>456.52087</v>
      </c>
      <c r="N53" s="58">
        <v>456.51963000000001</v>
      </c>
      <c r="O53" s="58"/>
      <c r="P53" s="58"/>
      <c r="Q53" s="59">
        <f t="shared" si="30"/>
        <v>456.51963000000001</v>
      </c>
      <c r="R53" s="60">
        <f t="shared" si="31"/>
        <v>99.999728380435272</v>
      </c>
      <c r="S53" s="121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</row>
    <row r="54" spans="1:195" s="11" customFormat="1" ht="47.25" x14ac:dyDescent="0.25">
      <c r="A54" s="20"/>
      <c r="B54" s="38">
        <v>11</v>
      </c>
      <c r="C54" s="29">
        <v>1</v>
      </c>
      <c r="D54" s="33" t="s">
        <v>106</v>
      </c>
      <c r="E54" s="61" t="s">
        <v>109</v>
      </c>
      <c r="F54" s="29" t="s">
        <v>16</v>
      </c>
      <c r="G54" s="29">
        <v>904</v>
      </c>
      <c r="H54" s="33" t="s">
        <v>14</v>
      </c>
      <c r="I54" s="33" t="s">
        <v>15</v>
      </c>
      <c r="J54" s="31" t="s">
        <v>105</v>
      </c>
      <c r="K54" s="29">
        <v>0</v>
      </c>
      <c r="L54" s="58">
        <f>L55</f>
        <v>0</v>
      </c>
      <c r="M54" s="58">
        <f t="shared" ref="M54:N54" si="37">M55</f>
        <v>2258.6</v>
      </c>
      <c r="N54" s="58">
        <f t="shared" si="37"/>
        <v>2185.3651799999998</v>
      </c>
      <c r="O54" s="58"/>
      <c r="P54" s="58"/>
      <c r="Q54" s="59">
        <v>0</v>
      </c>
      <c r="R54" s="60">
        <f t="shared" si="31"/>
        <v>96.757512618436195</v>
      </c>
      <c r="S54" s="121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</row>
    <row r="55" spans="1:195" s="11" customFormat="1" ht="31.5" x14ac:dyDescent="0.25">
      <c r="A55" s="20"/>
      <c r="B55" s="38">
        <v>11</v>
      </c>
      <c r="C55" s="29">
        <v>1</v>
      </c>
      <c r="D55" s="33" t="s">
        <v>106</v>
      </c>
      <c r="E55" s="61" t="s">
        <v>44</v>
      </c>
      <c r="F55" s="29" t="s">
        <v>16</v>
      </c>
      <c r="G55" s="29">
        <v>904</v>
      </c>
      <c r="H55" s="33" t="s">
        <v>14</v>
      </c>
      <c r="I55" s="33" t="s">
        <v>15</v>
      </c>
      <c r="J55" s="31" t="s">
        <v>105</v>
      </c>
      <c r="K55" s="29">
        <v>244</v>
      </c>
      <c r="L55" s="58">
        <v>0</v>
      </c>
      <c r="M55" s="58">
        <v>2258.6</v>
      </c>
      <c r="N55" s="58">
        <v>2185.3651799999998</v>
      </c>
      <c r="O55" s="58"/>
      <c r="P55" s="58"/>
      <c r="Q55" s="59">
        <v>0</v>
      </c>
      <c r="R55" s="60">
        <f t="shared" si="31"/>
        <v>96.757512618436195</v>
      </c>
      <c r="S55" s="121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</row>
    <row r="56" spans="1:195" s="11" customFormat="1" ht="47.25" x14ac:dyDescent="0.25">
      <c r="A56" s="20"/>
      <c r="B56" s="38">
        <v>11</v>
      </c>
      <c r="C56" s="29">
        <v>1</v>
      </c>
      <c r="D56" s="33" t="s">
        <v>111</v>
      </c>
      <c r="E56" s="61" t="s">
        <v>112</v>
      </c>
      <c r="F56" s="29" t="s">
        <v>16</v>
      </c>
      <c r="G56" s="29">
        <v>904</v>
      </c>
      <c r="H56" s="33" t="s">
        <v>14</v>
      </c>
      <c r="I56" s="33" t="s">
        <v>15</v>
      </c>
      <c r="J56" s="31" t="s">
        <v>110</v>
      </c>
      <c r="K56" s="29">
        <v>0</v>
      </c>
      <c r="L56" s="58">
        <f>L57</f>
        <v>0</v>
      </c>
      <c r="M56" s="58">
        <f t="shared" ref="M56:N56" si="38">M57</f>
        <v>295.02699999999999</v>
      </c>
      <c r="N56" s="58">
        <f t="shared" si="38"/>
        <v>285.31587000000002</v>
      </c>
      <c r="O56" s="58"/>
      <c r="P56" s="58"/>
      <c r="Q56" s="59">
        <v>0</v>
      </c>
      <c r="R56" s="60">
        <f t="shared" si="31"/>
        <v>96.708392791168279</v>
      </c>
      <c r="S56" s="121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</row>
    <row r="57" spans="1:195" s="11" customFormat="1" ht="31.5" x14ac:dyDescent="0.25">
      <c r="A57" s="20"/>
      <c r="B57" s="38">
        <v>11</v>
      </c>
      <c r="C57" s="29">
        <v>1</v>
      </c>
      <c r="D57" s="33" t="s">
        <v>111</v>
      </c>
      <c r="E57" s="61" t="s">
        <v>44</v>
      </c>
      <c r="F57" s="29" t="s">
        <v>16</v>
      </c>
      <c r="G57" s="29">
        <v>904</v>
      </c>
      <c r="H57" s="33" t="s">
        <v>14</v>
      </c>
      <c r="I57" s="33" t="s">
        <v>15</v>
      </c>
      <c r="J57" s="31" t="s">
        <v>110</v>
      </c>
      <c r="K57" s="29">
        <v>244</v>
      </c>
      <c r="L57" s="58">
        <v>0</v>
      </c>
      <c r="M57" s="58">
        <v>295.02699999999999</v>
      </c>
      <c r="N57" s="58">
        <v>285.31587000000002</v>
      </c>
      <c r="O57" s="58"/>
      <c r="P57" s="58"/>
      <c r="Q57" s="59">
        <v>0</v>
      </c>
      <c r="R57" s="60">
        <f t="shared" si="31"/>
        <v>96.708392791168279</v>
      </c>
      <c r="S57" s="121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</row>
    <row r="58" spans="1:195" s="11" customFormat="1" ht="47.25" x14ac:dyDescent="0.25">
      <c r="A58" s="20"/>
      <c r="B58" s="38">
        <v>11</v>
      </c>
      <c r="C58" s="29">
        <v>1</v>
      </c>
      <c r="D58" s="33" t="s">
        <v>114</v>
      </c>
      <c r="E58" s="61" t="s">
        <v>113</v>
      </c>
      <c r="F58" s="29" t="s">
        <v>16</v>
      </c>
      <c r="G58" s="29">
        <v>904</v>
      </c>
      <c r="H58" s="33" t="s">
        <v>14</v>
      </c>
      <c r="I58" s="33" t="s">
        <v>15</v>
      </c>
      <c r="J58" s="31" t="s">
        <v>115</v>
      </c>
      <c r="K58" s="29">
        <v>0</v>
      </c>
      <c r="L58" s="58">
        <f>L59</f>
        <v>0</v>
      </c>
      <c r="M58" s="58">
        <f t="shared" ref="M58:N58" si="39">M59</f>
        <v>294.60000000000002</v>
      </c>
      <c r="N58" s="58">
        <f t="shared" si="39"/>
        <v>285.73586999999998</v>
      </c>
      <c r="O58" s="58"/>
      <c r="P58" s="58"/>
      <c r="Q58" s="59">
        <v>0</v>
      </c>
      <c r="R58" s="60">
        <f t="shared" si="31"/>
        <v>96.991130346232168</v>
      </c>
      <c r="S58" s="121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</row>
    <row r="59" spans="1:195" s="11" customFormat="1" ht="31.5" x14ac:dyDescent="0.25">
      <c r="A59" s="20"/>
      <c r="B59" s="38">
        <v>11</v>
      </c>
      <c r="C59" s="29">
        <v>1</v>
      </c>
      <c r="D59" s="33" t="s">
        <v>114</v>
      </c>
      <c r="E59" s="61" t="s">
        <v>44</v>
      </c>
      <c r="F59" s="29" t="s">
        <v>16</v>
      </c>
      <c r="G59" s="29">
        <v>904</v>
      </c>
      <c r="H59" s="33" t="s">
        <v>14</v>
      </c>
      <c r="I59" s="33" t="s">
        <v>15</v>
      </c>
      <c r="J59" s="31" t="s">
        <v>115</v>
      </c>
      <c r="K59" s="29">
        <v>244</v>
      </c>
      <c r="L59" s="58">
        <v>0</v>
      </c>
      <c r="M59" s="58">
        <v>294.60000000000002</v>
      </c>
      <c r="N59" s="58">
        <v>285.73586999999998</v>
      </c>
      <c r="O59" s="58"/>
      <c r="P59" s="58"/>
      <c r="Q59" s="59">
        <v>0</v>
      </c>
      <c r="R59" s="60">
        <f t="shared" si="31"/>
        <v>96.991130346232168</v>
      </c>
      <c r="S59" s="121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</row>
    <row r="60" spans="1:195" s="7" customFormat="1" ht="47.25" x14ac:dyDescent="0.25">
      <c r="A60" s="12"/>
      <c r="B60" s="125">
        <v>11</v>
      </c>
      <c r="C60" s="122">
        <v>1</v>
      </c>
      <c r="D60" s="18"/>
      <c r="E60" s="141" t="s">
        <v>117</v>
      </c>
      <c r="F60" s="122" t="s">
        <v>16</v>
      </c>
      <c r="G60" s="122">
        <v>904</v>
      </c>
      <c r="H60" s="18" t="s">
        <v>14</v>
      </c>
      <c r="I60" s="18" t="s">
        <v>15</v>
      </c>
      <c r="J60" s="137">
        <v>1110200000</v>
      </c>
      <c r="K60" s="122"/>
      <c r="L60" s="57">
        <f>L61</f>
        <v>0</v>
      </c>
      <c r="M60" s="57">
        <f t="shared" ref="M60:N60" si="40">M61</f>
        <v>600</v>
      </c>
      <c r="N60" s="57">
        <f t="shared" si="40"/>
        <v>439.45130999999998</v>
      </c>
      <c r="O60" s="57"/>
      <c r="P60" s="57"/>
      <c r="Q60" s="17">
        <v>0</v>
      </c>
      <c r="R60" s="52">
        <f t="shared" si="31"/>
        <v>73.241884999999996</v>
      </c>
      <c r="S60" s="140"/>
    </row>
    <row r="61" spans="1:195" s="11" customFormat="1" ht="87.75" customHeight="1" x14ac:dyDescent="0.25">
      <c r="A61" s="20"/>
      <c r="B61" s="38">
        <v>11</v>
      </c>
      <c r="C61" s="29">
        <v>1</v>
      </c>
      <c r="D61" s="109" t="s">
        <v>118</v>
      </c>
      <c r="E61" s="61" t="s">
        <v>119</v>
      </c>
      <c r="F61" s="29" t="s">
        <v>16</v>
      </c>
      <c r="G61" s="29">
        <v>904</v>
      </c>
      <c r="H61" s="33" t="s">
        <v>14</v>
      </c>
      <c r="I61" s="33" t="s">
        <v>15</v>
      </c>
      <c r="J61" s="31">
        <v>1110262460</v>
      </c>
      <c r="K61" s="29">
        <v>0</v>
      </c>
      <c r="L61" s="58">
        <f>L62</f>
        <v>0</v>
      </c>
      <c r="M61" s="58">
        <f t="shared" ref="M61:N61" si="41">M62</f>
        <v>600</v>
      </c>
      <c r="N61" s="58">
        <f t="shared" si="41"/>
        <v>439.45130999999998</v>
      </c>
      <c r="O61" s="58"/>
      <c r="P61" s="58"/>
      <c r="Q61" s="59">
        <v>0</v>
      </c>
      <c r="R61" s="60">
        <f t="shared" si="31"/>
        <v>73.241884999999996</v>
      </c>
      <c r="S61" s="121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</row>
    <row r="62" spans="1:195" s="7" customFormat="1" ht="31.5" x14ac:dyDescent="0.25">
      <c r="A62" s="12"/>
      <c r="B62" s="38">
        <v>11</v>
      </c>
      <c r="C62" s="29">
        <v>1</v>
      </c>
      <c r="D62" s="109" t="s">
        <v>118</v>
      </c>
      <c r="E62" s="61" t="s">
        <v>44</v>
      </c>
      <c r="F62" s="29" t="s">
        <v>16</v>
      </c>
      <c r="G62" s="29">
        <v>904</v>
      </c>
      <c r="H62" s="33" t="s">
        <v>14</v>
      </c>
      <c r="I62" s="33" t="s">
        <v>15</v>
      </c>
      <c r="J62" s="31">
        <v>1110262460</v>
      </c>
      <c r="K62" s="29">
        <v>244</v>
      </c>
      <c r="L62" s="58">
        <v>0</v>
      </c>
      <c r="M62" s="58">
        <v>600</v>
      </c>
      <c r="N62" s="58">
        <v>439.45130999999998</v>
      </c>
      <c r="O62" s="58"/>
      <c r="P62" s="58"/>
      <c r="Q62" s="59">
        <v>0</v>
      </c>
      <c r="R62" s="60">
        <f t="shared" si="31"/>
        <v>73.241884999999996</v>
      </c>
      <c r="S62" s="140"/>
    </row>
    <row r="63" spans="1:195" s="7" customFormat="1" ht="39.75" customHeight="1" x14ac:dyDescent="0.25">
      <c r="A63" s="12"/>
      <c r="B63" s="125">
        <v>11</v>
      </c>
      <c r="C63" s="122">
        <v>1</v>
      </c>
      <c r="D63" s="18"/>
      <c r="E63" s="136" t="s">
        <v>35</v>
      </c>
      <c r="F63" s="122" t="s">
        <v>16</v>
      </c>
      <c r="G63" s="122">
        <v>904</v>
      </c>
      <c r="H63" s="18" t="s">
        <v>14</v>
      </c>
      <c r="I63" s="18" t="s">
        <v>15</v>
      </c>
      <c r="J63" s="137">
        <v>1110500000</v>
      </c>
      <c r="K63" s="122"/>
      <c r="L63" s="57">
        <f>SUM(L64,L66,L68,L71)</f>
        <v>600</v>
      </c>
      <c r="M63" s="57">
        <f t="shared" ref="M63:N63" si="42">SUM(M64,M66,M68,M71)</f>
        <v>3999.9205700000002</v>
      </c>
      <c r="N63" s="57">
        <f t="shared" si="42"/>
        <v>2625.9926100000002</v>
      </c>
      <c r="O63" s="57"/>
      <c r="P63" s="57"/>
      <c r="Q63" s="17">
        <f t="shared" si="30"/>
        <v>437.66543500000006</v>
      </c>
      <c r="R63" s="52">
        <f t="shared" si="31"/>
        <v>65.651118917093896</v>
      </c>
      <c r="S63" s="140"/>
    </row>
    <row r="64" spans="1:195" s="11" customFormat="1" ht="27" customHeight="1" x14ac:dyDescent="0.25">
      <c r="A64" s="20"/>
      <c r="B64" s="38">
        <v>11</v>
      </c>
      <c r="C64" s="29">
        <v>1</v>
      </c>
      <c r="D64" s="33">
        <v>562360</v>
      </c>
      <c r="E64" s="61" t="s">
        <v>47</v>
      </c>
      <c r="F64" s="29" t="s">
        <v>16</v>
      </c>
      <c r="G64" s="29">
        <v>904</v>
      </c>
      <c r="H64" s="33" t="s">
        <v>14</v>
      </c>
      <c r="I64" s="33" t="s">
        <v>15</v>
      </c>
      <c r="J64" s="31">
        <v>1110562360</v>
      </c>
      <c r="K64" s="29">
        <v>0</v>
      </c>
      <c r="L64" s="58">
        <f>L65</f>
        <v>100</v>
      </c>
      <c r="M64" s="58">
        <f t="shared" ref="M64:N64" si="43">M65</f>
        <v>2473.8874900000001</v>
      </c>
      <c r="N64" s="58">
        <f t="shared" si="43"/>
        <v>1312.8037400000001</v>
      </c>
      <c r="O64" s="58"/>
      <c r="P64" s="58"/>
      <c r="Q64" s="59">
        <f t="shared" si="30"/>
        <v>1312.8037400000001</v>
      </c>
      <c r="R64" s="60">
        <f t="shared" si="31"/>
        <v>53.066428659615397</v>
      </c>
      <c r="S64" s="121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</row>
    <row r="65" spans="1:195" s="11" customFormat="1" ht="31.5" x14ac:dyDescent="0.25">
      <c r="A65" s="20"/>
      <c r="B65" s="38">
        <v>11</v>
      </c>
      <c r="C65" s="29">
        <v>1</v>
      </c>
      <c r="D65" s="33">
        <v>562360</v>
      </c>
      <c r="E65" s="61" t="s">
        <v>43</v>
      </c>
      <c r="F65" s="29" t="s">
        <v>16</v>
      </c>
      <c r="G65" s="29">
        <v>904</v>
      </c>
      <c r="H65" s="33" t="s">
        <v>14</v>
      </c>
      <c r="I65" s="33" t="s">
        <v>15</v>
      </c>
      <c r="J65" s="31">
        <v>1110562360</v>
      </c>
      <c r="K65" s="29">
        <v>244</v>
      </c>
      <c r="L65" s="58">
        <v>100</v>
      </c>
      <c r="M65" s="58">
        <v>2473.8874900000001</v>
      </c>
      <c r="N65" s="58">
        <v>1312.8037400000001</v>
      </c>
      <c r="O65" s="58"/>
      <c r="P65" s="58"/>
      <c r="Q65" s="59">
        <f t="shared" si="30"/>
        <v>1312.8037400000001</v>
      </c>
      <c r="R65" s="60">
        <f t="shared" si="31"/>
        <v>53.066428659615397</v>
      </c>
      <c r="S65" s="121"/>
      <c r="T65" s="47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</row>
    <row r="66" spans="1:195" s="11" customFormat="1" ht="31.5" x14ac:dyDescent="0.25">
      <c r="A66" s="20"/>
      <c r="B66" s="38">
        <v>11</v>
      </c>
      <c r="C66" s="29">
        <v>1</v>
      </c>
      <c r="D66" s="33">
        <v>562380</v>
      </c>
      <c r="E66" s="61" t="s">
        <v>48</v>
      </c>
      <c r="F66" s="29" t="s">
        <v>16</v>
      </c>
      <c r="G66" s="29">
        <v>904</v>
      </c>
      <c r="H66" s="33" t="s">
        <v>14</v>
      </c>
      <c r="I66" s="33" t="s">
        <v>15</v>
      </c>
      <c r="J66" s="31">
        <v>1110562380</v>
      </c>
      <c r="K66" s="29">
        <v>0</v>
      </c>
      <c r="L66" s="58">
        <f>L67</f>
        <v>100</v>
      </c>
      <c r="M66" s="58">
        <f t="shared" ref="M66:N66" si="44">M67</f>
        <v>299.50002999999998</v>
      </c>
      <c r="N66" s="58">
        <f t="shared" si="44"/>
        <v>262.23534000000001</v>
      </c>
      <c r="O66" s="58"/>
      <c r="P66" s="58"/>
      <c r="Q66" s="59">
        <f t="shared" si="30"/>
        <v>262.23534000000001</v>
      </c>
      <c r="R66" s="60">
        <f t="shared" si="31"/>
        <v>87.557700745472388</v>
      </c>
      <c r="S66" s="121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</row>
    <row r="67" spans="1:195" s="11" customFormat="1" ht="31.5" x14ac:dyDescent="0.25">
      <c r="A67" s="20"/>
      <c r="B67" s="38">
        <v>11</v>
      </c>
      <c r="C67" s="29">
        <v>1</v>
      </c>
      <c r="D67" s="33">
        <v>562380</v>
      </c>
      <c r="E67" s="61" t="s">
        <v>43</v>
      </c>
      <c r="F67" s="29" t="s">
        <v>16</v>
      </c>
      <c r="G67" s="29">
        <v>904</v>
      </c>
      <c r="H67" s="33" t="s">
        <v>14</v>
      </c>
      <c r="I67" s="33" t="s">
        <v>15</v>
      </c>
      <c r="J67" s="31">
        <v>1110562380</v>
      </c>
      <c r="K67" s="29">
        <v>244</v>
      </c>
      <c r="L67" s="58">
        <v>100</v>
      </c>
      <c r="M67" s="58">
        <v>299.50002999999998</v>
      </c>
      <c r="N67" s="58">
        <v>262.23534000000001</v>
      </c>
      <c r="O67" s="58"/>
      <c r="P67" s="58"/>
      <c r="Q67" s="59">
        <f t="shared" si="30"/>
        <v>262.23534000000001</v>
      </c>
      <c r="R67" s="60">
        <f t="shared" si="31"/>
        <v>87.557700745472388</v>
      </c>
      <c r="S67" s="121"/>
      <c r="T67" s="2"/>
      <c r="U67" s="2"/>
      <c r="V67" s="48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</row>
    <row r="68" spans="1:195" s="11" customFormat="1" ht="31.5" x14ac:dyDescent="0.25">
      <c r="A68" s="20"/>
      <c r="B68" s="38">
        <v>11</v>
      </c>
      <c r="C68" s="29">
        <v>1</v>
      </c>
      <c r="D68" s="33">
        <v>562410</v>
      </c>
      <c r="E68" s="61" t="s">
        <v>49</v>
      </c>
      <c r="F68" s="29" t="s">
        <v>16</v>
      </c>
      <c r="G68" s="29">
        <v>904</v>
      </c>
      <c r="H68" s="33" t="s">
        <v>14</v>
      </c>
      <c r="I68" s="33" t="s">
        <v>15</v>
      </c>
      <c r="J68" s="31">
        <v>1110562410</v>
      </c>
      <c r="K68" s="29">
        <v>0</v>
      </c>
      <c r="L68" s="58">
        <f>L69</f>
        <v>400</v>
      </c>
      <c r="M68" s="58">
        <f t="shared" ref="M68:N68" si="45">M69</f>
        <v>1190.6330499999999</v>
      </c>
      <c r="N68" s="58">
        <f t="shared" si="45"/>
        <v>1015.55353</v>
      </c>
      <c r="O68" s="58"/>
      <c r="P68" s="58"/>
      <c r="Q68" s="59">
        <f t="shared" si="30"/>
        <v>253.88838250000001</v>
      </c>
      <c r="R68" s="60">
        <f t="shared" si="31"/>
        <v>85.295257846235671</v>
      </c>
      <c r="S68" s="121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</row>
    <row r="69" spans="1:195" s="11" customFormat="1" ht="29.25" customHeight="1" x14ac:dyDescent="0.25">
      <c r="A69" s="20"/>
      <c r="B69" s="38">
        <v>11</v>
      </c>
      <c r="C69" s="29">
        <v>1</v>
      </c>
      <c r="D69" s="33">
        <v>562410</v>
      </c>
      <c r="E69" s="61" t="s">
        <v>43</v>
      </c>
      <c r="F69" s="29" t="s">
        <v>16</v>
      </c>
      <c r="G69" s="29">
        <v>904</v>
      </c>
      <c r="H69" s="33" t="s">
        <v>14</v>
      </c>
      <c r="I69" s="33" t="s">
        <v>15</v>
      </c>
      <c r="J69" s="31">
        <v>1110562410</v>
      </c>
      <c r="K69" s="29">
        <v>244</v>
      </c>
      <c r="L69" s="58">
        <v>400</v>
      </c>
      <c r="M69" s="58">
        <v>1190.6330499999999</v>
      </c>
      <c r="N69" s="58">
        <v>1015.55353</v>
      </c>
      <c r="O69" s="58"/>
      <c r="P69" s="58"/>
      <c r="Q69" s="59">
        <f t="shared" si="30"/>
        <v>253.88838250000001</v>
      </c>
      <c r="R69" s="60">
        <f t="shared" si="31"/>
        <v>85.295257846235671</v>
      </c>
      <c r="S69" s="121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</row>
    <row r="70" spans="1:195" s="7" customFormat="1" hidden="1" x14ac:dyDescent="0.25">
      <c r="A70" s="12"/>
      <c r="B70" s="38"/>
      <c r="C70" s="29"/>
      <c r="D70" s="33"/>
      <c r="E70" s="29"/>
      <c r="F70" s="29"/>
      <c r="G70" s="29"/>
      <c r="H70" s="33" t="s">
        <v>14</v>
      </c>
      <c r="I70" s="33" t="s">
        <v>15</v>
      </c>
      <c r="J70" s="33"/>
      <c r="K70" s="29"/>
      <c r="L70" s="58"/>
      <c r="M70" s="58"/>
      <c r="N70" s="58"/>
      <c r="O70" s="58"/>
      <c r="P70" s="58"/>
      <c r="Q70" s="59" t="e">
        <f t="shared" si="30"/>
        <v>#DIV/0!</v>
      </c>
      <c r="R70" s="60" t="e">
        <f t="shared" si="31"/>
        <v>#DIV/0!</v>
      </c>
      <c r="S70" s="121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</row>
    <row r="71" spans="1:195" s="7" customFormat="1" ht="31.5" x14ac:dyDescent="0.25">
      <c r="A71" s="12"/>
      <c r="B71" s="38">
        <v>11</v>
      </c>
      <c r="C71" s="29">
        <v>1</v>
      </c>
      <c r="D71" s="33" t="s">
        <v>52</v>
      </c>
      <c r="E71" s="27" t="s">
        <v>50</v>
      </c>
      <c r="F71" s="29" t="s">
        <v>16</v>
      </c>
      <c r="G71" s="29">
        <v>904</v>
      </c>
      <c r="H71" s="33" t="s">
        <v>14</v>
      </c>
      <c r="I71" s="33" t="s">
        <v>15</v>
      </c>
      <c r="J71" s="33" t="s">
        <v>51</v>
      </c>
      <c r="K71" s="29">
        <v>0</v>
      </c>
      <c r="L71" s="58">
        <f>L72</f>
        <v>0</v>
      </c>
      <c r="M71" s="58">
        <f t="shared" ref="M71:N71" si="46">M72</f>
        <v>35.9</v>
      </c>
      <c r="N71" s="58">
        <f t="shared" si="46"/>
        <v>35.4</v>
      </c>
      <c r="O71" s="58"/>
      <c r="P71" s="58"/>
      <c r="Q71" s="59">
        <v>0</v>
      </c>
      <c r="R71" s="60">
        <f t="shared" si="31"/>
        <v>98.607242339832865</v>
      </c>
      <c r="S71" s="121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</row>
    <row r="72" spans="1:195" s="7" customFormat="1" ht="32.25" thickBot="1" x14ac:dyDescent="0.3">
      <c r="A72" s="12"/>
      <c r="B72" s="39">
        <v>11</v>
      </c>
      <c r="C72" s="40">
        <v>1</v>
      </c>
      <c r="D72" s="45" t="s">
        <v>52</v>
      </c>
      <c r="E72" s="64" t="s">
        <v>43</v>
      </c>
      <c r="F72" s="40" t="s">
        <v>16</v>
      </c>
      <c r="G72" s="40">
        <v>904</v>
      </c>
      <c r="H72" s="45" t="s">
        <v>14</v>
      </c>
      <c r="I72" s="45" t="s">
        <v>15</v>
      </c>
      <c r="J72" s="45" t="s">
        <v>51</v>
      </c>
      <c r="K72" s="40">
        <v>244</v>
      </c>
      <c r="L72" s="65">
        <v>0</v>
      </c>
      <c r="M72" s="65">
        <v>35.9</v>
      </c>
      <c r="N72" s="65">
        <v>35.4</v>
      </c>
      <c r="O72" s="65"/>
      <c r="P72" s="65"/>
      <c r="Q72" s="67">
        <v>0</v>
      </c>
      <c r="R72" s="68">
        <f t="shared" si="31"/>
        <v>98.607242339832865</v>
      </c>
      <c r="S72" s="121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</row>
    <row r="73" spans="1:195" s="7" customFormat="1" ht="62.25" customHeight="1" x14ac:dyDescent="0.25">
      <c r="A73" s="12"/>
      <c r="B73" s="124">
        <v>11</v>
      </c>
      <c r="C73" s="123">
        <v>1</v>
      </c>
      <c r="D73" s="132"/>
      <c r="E73" s="139" t="s">
        <v>33</v>
      </c>
      <c r="F73" s="123" t="s">
        <v>17</v>
      </c>
      <c r="G73" s="123">
        <v>905</v>
      </c>
      <c r="H73" s="132" t="s">
        <v>14</v>
      </c>
      <c r="I73" s="132" t="s">
        <v>15</v>
      </c>
      <c r="J73" s="123">
        <v>1110100000</v>
      </c>
      <c r="K73" s="123"/>
      <c r="L73" s="149">
        <f>SUM(L74,L76,L78,L80,L82,L84,L86,L88)</f>
        <v>37050</v>
      </c>
      <c r="M73" s="149">
        <f t="shared" ref="M73:N73" si="47">SUM(M74,M76,M78,M80,M82,M84,M86,M88)</f>
        <v>45872.744999999995</v>
      </c>
      <c r="N73" s="149">
        <f t="shared" si="47"/>
        <v>38283.00202</v>
      </c>
      <c r="O73" s="49"/>
      <c r="P73" s="49"/>
      <c r="Q73" s="50">
        <f t="shared" si="30"/>
        <v>103.32794067476382</v>
      </c>
      <c r="R73" s="51">
        <f t="shared" si="31"/>
        <v>83.454787848427216</v>
      </c>
      <c r="S73" s="140"/>
    </row>
    <row r="74" spans="1:195" s="95" customFormat="1" ht="39.75" customHeight="1" x14ac:dyDescent="0.25">
      <c r="A74" s="94"/>
      <c r="B74" s="38">
        <v>11</v>
      </c>
      <c r="C74" s="29">
        <v>1</v>
      </c>
      <c r="D74" s="33">
        <v>162330</v>
      </c>
      <c r="E74" s="27" t="s">
        <v>54</v>
      </c>
      <c r="F74" s="29" t="s">
        <v>17</v>
      </c>
      <c r="G74" s="29">
        <v>905</v>
      </c>
      <c r="H74" s="33" t="s">
        <v>14</v>
      </c>
      <c r="I74" s="33" t="s">
        <v>15</v>
      </c>
      <c r="J74" s="31">
        <v>1110162330</v>
      </c>
      <c r="K74" s="29">
        <v>0</v>
      </c>
      <c r="L74" s="59">
        <f>L75</f>
        <v>9980</v>
      </c>
      <c r="M74" s="59">
        <f t="shared" ref="M74:N74" si="48">M75</f>
        <v>36068.46</v>
      </c>
      <c r="N74" s="59">
        <f t="shared" si="48"/>
        <v>29978.764279999999</v>
      </c>
      <c r="O74" s="58"/>
      <c r="P74" s="58"/>
      <c r="Q74" s="59">
        <f t="shared" si="30"/>
        <v>300.38841963927854</v>
      </c>
      <c r="R74" s="60">
        <f t="shared" si="31"/>
        <v>83.116285752150219</v>
      </c>
      <c r="S74" s="121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  <c r="CD74" s="92"/>
      <c r="CE74" s="92"/>
      <c r="CF74" s="92"/>
      <c r="CG74" s="92"/>
      <c r="CH74" s="92"/>
      <c r="CI74" s="92"/>
      <c r="CJ74" s="92"/>
      <c r="CK74" s="92"/>
      <c r="CL74" s="92"/>
      <c r="CM74" s="92"/>
      <c r="CN74" s="92"/>
      <c r="CO74" s="92"/>
      <c r="CP74" s="92"/>
      <c r="CQ74" s="92"/>
      <c r="CR74" s="92"/>
      <c r="CS74" s="92"/>
      <c r="CT74" s="92"/>
      <c r="CU74" s="92"/>
      <c r="CV74" s="92"/>
      <c r="CW74" s="92"/>
      <c r="CX74" s="92"/>
      <c r="CY74" s="92"/>
      <c r="CZ74" s="92"/>
      <c r="DA74" s="92"/>
      <c r="DB74" s="92"/>
      <c r="DC74" s="92"/>
      <c r="DD74" s="92"/>
      <c r="DE74" s="92"/>
      <c r="DF74" s="92"/>
      <c r="DG74" s="92"/>
      <c r="DH74" s="92"/>
      <c r="DI74" s="92"/>
      <c r="DJ74" s="92"/>
      <c r="DK74" s="92"/>
      <c r="DL74" s="92"/>
      <c r="DM74" s="92"/>
      <c r="DN74" s="92"/>
      <c r="DO74" s="92"/>
      <c r="DP74" s="92"/>
      <c r="DQ74" s="92"/>
      <c r="DR74" s="92"/>
      <c r="DS74" s="92"/>
      <c r="DT74" s="92"/>
      <c r="DU74" s="92"/>
      <c r="DV74" s="92"/>
      <c r="DW74" s="92"/>
      <c r="DX74" s="92"/>
      <c r="DY74" s="92"/>
      <c r="DZ74" s="92"/>
      <c r="EA74" s="92"/>
      <c r="EB74" s="92"/>
      <c r="EC74" s="92"/>
      <c r="ED74" s="92"/>
      <c r="EE74" s="92"/>
      <c r="EF74" s="92"/>
      <c r="EG74" s="92"/>
      <c r="EH74" s="92"/>
      <c r="EI74" s="92"/>
      <c r="EJ74" s="92"/>
      <c r="EK74" s="92"/>
      <c r="EL74" s="92"/>
      <c r="EM74" s="92"/>
      <c r="EN74" s="92"/>
      <c r="EO74" s="92"/>
      <c r="EP74" s="92"/>
      <c r="EQ74" s="92"/>
      <c r="ER74" s="92"/>
      <c r="ES74" s="92"/>
      <c r="ET74" s="92"/>
      <c r="EU74" s="92"/>
      <c r="EV74" s="92"/>
      <c r="EW74" s="92"/>
      <c r="EX74" s="92"/>
      <c r="EY74" s="92"/>
      <c r="EZ74" s="92"/>
      <c r="FA74" s="92"/>
      <c r="FB74" s="92"/>
      <c r="FC74" s="92"/>
      <c r="FD74" s="92"/>
      <c r="FE74" s="92"/>
      <c r="FF74" s="92"/>
      <c r="FG74" s="92"/>
      <c r="FH74" s="92"/>
      <c r="FI74" s="92"/>
      <c r="FJ74" s="92"/>
      <c r="FK74" s="92"/>
      <c r="FL74" s="92"/>
      <c r="FM74" s="92"/>
      <c r="FN74" s="92"/>
      <c r="FO74" s="92"/>
      <c r="FP74" s="92"/>
      <c r="FQ74" s="92"/>
      <c r="FR74" s="92"/>
      <c r="FS74" s="92"/>
      <c r="FT74" s="92"/>
      <c r="FU74" s="92"/>
      <c r="FV74" s="92"/>
      <c r="FW74" s="92"/>
      <c r="FX74" s="92"/>
      <c r="FY74" s="92"/>
      <c r="FZ74" s="92"/>
      <c r="GA74" s="92"/>
      <c r="GB74" s="92"/>
      <c r="GC74" s="92"/>
      <c r="GD74" s="92"/>
      <c r="GE74" s="92"/>
      <c r="GF74" s="92"/>
      <c r="GG74" s="92"/>
      <c r="GH74" s="92"/>
      <c r="GI74" s="92"/>
      <c r="GJ74" s="92"/>
      <c r="GK74" s="92"/>
      <c r="GL74" s="92"/>
      <c r="GM74" s="92"/>
    </row>
    <row r="75" spans="1:195" s="95" customFormat="1" ht="39.75" customHeight="1" x14ac:dyDescent="0.25">
      <c r="A75" s="94"/>
      <c r="B75" s="38">
        <v>11</v>
      </c>
      <c r="C75" s="29">
        <v>1</v>
      </c>
      <c r="D75" s="33">
        <v>162330</v>
      </c>
      <c r="E75" s="61" t="s">
        <v>43</v>
      </c>
      <c r="F75" s="29" t="s">
        <v>17</v>
      </c>
      <c r="G75" s="29">
        <v>905</v>
      </c>
      <c r="H75" s="33" t="s">
        <v>14</v>
      </c>
      <c r="I75" s="33" t="s">
        <v>15</v>
      </c>
      <c r="J75" s="31">
        <v>1110162330</v>
      </c>
      <c r="K75" s="29">
        <v>244</v>
      </c>
      <c r="L75" s="59">
        <v>9980</v>
      </c>
      <c r="M75" s="58">
        <v>36068.46</v>
      </c>
      <c r="N75" s="59">
        <v>29978.764279999999</v>
      </c>
      <c r="O75" s="58"/>
      <c r="P75" s="58"/>
      <c r="Q75" s="59">
        <f t="shared" si="30"/>
        <v>300.38841963927854</v>
      </c>
      <c r="R75" s="60">
        <f t="shared" si="31"/>
        <v>83.116285752150219</v>
      </c>
      <c r="S75" s="121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  <c r="CD75" s="92"/>
      <c r="CE75" s="92"/>
      <c r="CF75" s="92"/>
      <c r="CG75" s="92"/>
      <c r="CH75" s="92"/>
      <c r="CI75" s="92"/>
      <c r="CJ75" s="92"/>
      <c r="CK75" s="92"/>
      <c r="CL75" s="92"/>
      <c r="CM75" s="92"/>
      <c r="CN75" s="92"/>
      <c r="CO75" s="92"/>
      <c r="CP75" s="92"/>
      <c r="CQ75" s="92"/>
      <c r="CR75" s="92"/>
      <c r="CS75" s="92"/>
      <c r="CT75" s="92"/>
      <c r="CU75" s="92"/>
      <c r="CV75" s="92"/>
      <c r="CW75" s="92"/>
      <c r="CX75" s="92"/>
      <c r="CY75" s="92"/>
      <c r="CZ75" s="92"/>
      <c r="DA75" s="92"/>
      <c r="DB75" s="92"/>
      <c r="DC75" s="92"/>
      <c r="DD75" s="92"/>
      <c r="DE75" s="92"/>
      <c r="DF75" s="92"/>
      <c r="DG75" s="92"/>
      <c r="DH75" s="92"/>
      <c r="DI75" s="92"/>
      <c r="DJ75" s="92"/>
      <c r="DK75" s="92"/>
      <c r="DL75" s="92"/>
      <c r="DM75" s="92"/>
      <c r="DN75" s="92"/>
      <c r="DO75" s="92"/>
      <c r="DP75" s="92"/>
      <c r="DQ75" s="92"/>
      <c r="DR75" s="92"/>
      <c r="DS75" s="92"/>
      <c r="DT75" s="92"/>
      <c r="DU75" s="92"/>
      <c r="DV75" s="92"/>
      <c r="DW75" s="92"/>
      <c r="DX75" s="92"/>
      <c r="DY75" s="92"/>
      <c r="DZ75" s="92"/>
      <c r="EA75" s="92"/>
      <c r="EB75" s="92"/>
      <c r="EC75" s="92"/>
      <c r="ED75" s="92"/>
      <c r="EE75" s="92"/>
      <c r="EF75" s="92"/>
      <c r="EG75" s="92"/>
      <c r="EH75" s="92"/>
      <c r="EI75" s="92"/>
      <c r="EJ75" s="92"/>
      <c r="EK75" s="92"/>
      <c r="EL75" s="92"/>
      <c r="EM75" s="92"/>
      <c r="EN75" s="92"/>
      <c r="EO75" s="92"/>
      <c r="EP75" s="92"/>
      <c r="EQ75" s="92"/>
      <c r="ER75" s="92"/>
      <c r="ES75" s="92"/>
      <c r="ET75" s="92"/>
      <c r="EU75" s="92"/>
      <c r="EV75" s="92"/>
      <c r="EW75" s="92"/>
      <c r="EX75" s="92"/>
      <c r="EY75" s="92"/>
      <c r="EZ75" s="92"/>
      <c r="FA75" s="92"/>
      <c r="FB75" s="92"/>
      <c r="FC75" s="92"/>
      <c r="FD75" s="92"/>
      <c r="FE75" s="92"/>
      <c r="FF75" s="92"/>
      <c r="FG75" s="92"/>
      <c r="FH75" s="92"/>
      <c r="FI75" s="92"/>
      <c r="FJ75" s="92"/>
      <c r="FK75" s="92"/>
      <c r="FL75" s="92"/>
      <c r="FM75" s="92"/>
      <c r="FN75" s="92"/>
      <c r="FO75" s="92"/>
      <c r="FP75" s="92"/>
      <c r="FQ75" s="92"/>
      <c r="FR75" s="92"/>
      <c r="FS75" s="92"/>
      <c r="FT75" s="92"/>
      <c r="FU75" s="92"/>
      <c r="FV75" s="92"/>
      <c r="FW75" s="92"/>
      <c r="FX75" s="92"/>
      <c r="FY75" s="92"/>
      <c r="FZ75" s="92"/>
      <c r="GA75" s="92"/>
      <c r="GB75" s="92"/>
      <c r="GC75" s="92"/>
      <c r="GD75" s="92"/>
      <c r="GE75" s="92"/>
      <c r="GF75" s="92"/>
      <c r="GG75" s="92"/>
      <c r="GH75" s="92"/>
      <c r="GI75" s="92"/>
      <c r="GJ75" s="92"/>
      <c r="GK75" s="92"/>
      <c r="GL75" s="92"/>
      <c r="GM75" s="92"/>
    </row>
    <row r="76" spans="1:195" s="95" customFormat="1" ht="93.75" customHeight="1" x14ac:dyDescent="0.25">
      <c r="A76" s="94"/>
      <c r="B76" s="38">
        <v>11</v>
      </c>
      <c r="C76" s="29">
        <v>1</v>
      </c>
      <c r="D76" s="33">
        <v>162340</v>
      </c>
      <c r="E76" s="27" t="s">
        <v>53</v>
      </c>
      <c r="F76" s="29" t="s">
        <v>17</v>
      </c>
      <c r="G76" s="29">
        <v>905</v>
      </c>
      <c r="H76" s="33" t="s">
        <v>14</v>
      </c>
      <c r="I76" s="33" t="s">
        <v>15</v>
      </c>
      <c r="J76" s="31">
        <v>1110162340</v>
      </c>
      <c r="K76" s="29">
        <v>0</v>
      </c>
      <c r="L76" s="59">
        <f>L77</f>
        <v>25747</v>
      </c>
      <c r="M76" s="59">
        <f t="shared" ref="M76:N76" si="49">M77</f>
        <v>2687.6790000000001</v>
      </c>
      <c r="N76" s="59">
        <f t="shared" si="49"/>
        <v>2539.7672400000001</v>
      </c>
      <c r="O76" s="58"/>
      <c r="P76" s="58"/>
      <c r="Q76" s="59">
        <f t="shared" si="30"/>
        <v>9.8643229890861086</v>
      </c>
      <c r="R76" s="60">
        <f t="shared" si="31"/>
        <v>94.496673151816125</v>
      </c>
      <c r="S76" s="121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  <c r="CD76" s="92"/>
      <c r="CE76" s="92"/>
      <c r="CF76" s="92"/>
      <c r="CG76" s="92"/>
      <c r="CH76" s="92"/>
      <c r="CI76" s="92"/>
      <c r="CJ76" s="92"/>
      <c r="CK76" s="92"/>
      <c r="CL76" s="92"/>
      <c r="CM76" s="92"/>
      <c r="CN76" s="92"/>
      <c r="CO76" s="92"/>
      <c r="CP76" s="92"/>
      <c r="CQ76" s="92"/>
      <c r="CR76" s="92"/>
      <c r="CS76" s="92"/>
      <c r="CT76" s="92"/>
      <c r="CU76" s="92"/>
      <c r="CV76" s="92"/>
      <c r="CW76" s="92"/>
      <c r="CX76" s="92"/>
      <c r="CY76" s="92"/>
      <c r="CZ76" s="92"/>
      <c r="DA76" s="92"/>
      <c r="DB76" s="92"/>
      <c r="DC76" s="92"/>
      <c r="DD76" s="92"/>
      <c r="DE76" s="92"/>
      <c r="DF76" s="92"/>
      <c r="DG76" s="92"/>
      <c r="DH76" s="92"/>
      <c r="DI76" s="92"/>
      <c r="DJ76" s="92"/>
      <c r="DK76" s="92"/>
      <c r="DL76" s="92"/>
      <c r="DM76" s="92"/>
      <c r="DN76" s="92"/>
      <c r="DO76" s="92"/>
      <c r="DP76" s="92"/>
      <c r="DQ76" s="92"/>
      <c r="DR76" s="92"/>
      <c r="DS76" s="92"/>
      <c r="DT76" s="92"/>
      <c r="DU76" s="92"/>
      <c r="DV76" s="92"/>
      <c r="DW76" s="92"/>
      <c r="DX76" s="92"/>
      <c r="DY76" s="92"/>
      <c r="DZ76" s="92"/>
      <c r="EA76" s="92"/>
      <c r="EB76" s="92"/>
      <c r="EC76" s="92"/>
      <c r="ED76" s="92"/>
      <c r="EE76" s="92"/>
      <c r="EF76" s="92"/>
      <c r="EG76" s="92"/>
      <c r="EH76" s="92"/>
      <c r="EI76" s="92"/>
      <c r="EJ76" s="92"/>
      <c r="EK76" s="92"/>
      <c r="EL76" s="92"/>
      <c r="EM76" s="92"/>
      <c r="EN76" s="92"/>
      <c r="EO76" s="92"/>
      <c r="EP76" s="92"/>
      <c r="EQ76" s="92"/>
      <c r="ER76" s="92"/>
      <c r="ES76" s="92"/>
      <c r="ET76" s="92"/>
      <c r="EU76" s="92"/>
      <c r="EV76" s="92"/>
      <c r="EW76" s="92"/>
      <c r="EX76" s="92"/>
      <c r="EY76" s="92"/>
      <c r="EZ76" s="92"/>
      <c r="FA76" s="92"/>
      <c r="FB76" s="92"/>
      <c r="FC76" s="92"/>
      <c r="FD76" s="92"/>
      <c r="FE76" s="92"/>
      <c r="FF76" s="92"/>
      <c r="FG76" s="92"/>
      <c r="FH76" s="92"/>
      <c r="FI76" s="92"/>
      <c r="FJ76" s="92"/>
      <c r="FK76" s="92"/>
      <c r="FL76" s="92"/>
      <c r="FM76" s="92"/>
      <c r="FN76" s="92"/>
      <c r="FO76" s="92"/>
      <c r="FP76" s="92"/>
      <c r="FQ76" s="92"/>
      <c r="FR76" s="92"/>
      <c r="FS76" s="92"/>
      <c r="FT76" s="92"/>
      <c r="FU76" s="92"/>
      <c r="FV76" s="92"/>
      <c r="FW76" s="92"/>
      <c r="FX76" s="92"/>
      <c r="FY76" s="92"/>
      <c r="FZ76" s="92"/>
      <c r="GA76" s="92"/>
      <c r="GB76" s="92"/>
      <c r="GC76" s="92"/>
      <c r="GD76" s="92"/>
      <c r="GE76" s="92"/>
      <c r="GF76" s="92"/>
      <c r="GG76" s="92"/>
      <c r="GH76" s="92"/>
      <c r="GI76" s="92"/>
      <c r="GJ76" s="92"/>
      <c r="GK76" s="92"/>
      <c r="GL76" s="92"/>
      <c r="GM76" s="92"/>
    </row>
    <row r="77" spans="1:195" s="95" customFormat="1" ht="31.5" x14ac:dyDescent="0.25">
      <c r="A77" s="94"/>
      <c r="B77" s="38">
        <v>11</v>
      </c>
      <c r="C77" s="29">
        <v>1</v>
      </c>
      <c r="D77" s="33">
        <v>162340</v>
      </c>
      <c r="E77" s="61" t="s">
        <v>43</v>
      </c>
      <c r="F77" s="29" t="s">
        <v>17</v>
      </c>
      <c r="G77" s="29">
        <v>905</v>
      </c>
      <c r="H77" s="33" t="s">
        <v>14</v>
      </c>
      <c r="I77" s="33" t="s">
        <v>15</v>
      </c>
      <c r="J77" s="31">
        <v>1110162340</v>
      </c>
      <c r="K77" s="29">
        <v>244</v>
      </c>
      <c r="L77" s="59">
        <v>25747</v>
      </c>
      <c r="M77" s="59">
        <v>2687.6790000000001</v>
      </c>
      <c r="N77" s="59">
        <v>2539.7672400000001</v>
      </c>
      <c r="O77" s="59"/>
      <c r="P77" s="59"/>
      <c r="Q77" s="59">
        <f t="shared" si="30"/>
        <v>9.8643229890861086</v>
      </c>
      <c r="R77" s="60">
        <f t="shared" si="31"/>
        <v>94.496673151816125</v>
      </c>
      <c r="S77" s="121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  <c r="CD77" s="92"/>
      <c r="CE77" s="92"/>
      <c r="CF77" s="92"/>
      <c r="CG77" s="92"/>
      <c r="CH77" s="92"/>
      <c r="CI77" s="92"/>
      <c r="CJ77" s="92"/>
      <c r="CK77" s="92"/>
      <c r="CL77" s="92"/>
      <c r="CM77" s="92"/>
      <c r="CN77" s="92"/>
      <c r="CO77" s="92"/>
      <c r="CP77" s="92"/>
      <c r="CQ77" s="92"/>
      <c r="CR77" s="92"/>
      <c r="CS77" s="92"/>
      <c r="CT77" s="92"/>
      <c r="CU77" s="92"/>
      <c r="CV77" s="92"/>
      <c r="CW77" s="92"/>
      <c r="CX77" s="92"/>
      <c r="CY77" s="92"/>
      <c r="CZ77" s="92"/>
      <c r="DA77" s="92"/>
      <c r="DB77" s="92"/>
      <c r="DC77" s="92"/>
      <c r="DD77" s="92"/>
      <c r="DE77" s="92"/>
      <c r="DF77" s="92"/>
      <c r="DG77" s="92"/>
      <c r="DH77" s="92"/>
      <c r="DI77" s="92"/>
      <c r="DJ77" s="92"/>
      <c r="DK77" s="92"/>
      <c r="DL77" s="92"/>
      <c r="DM77" s="92"/>
      <c r="DN77" s="92"/>
      <c r="DO77" s="92"/>
      <c r="DP77" s="92"/>
      <c r="DQ77" s="92"/>
      <c r="DR77" s="92"/>
      <c r="DS77" s="92"/>
      <c r="DT77" s="92"/>
      <c r="DU77" s="92"/>
      <c r="DV77" s="92"/>
      <c r="DW77" s="92"/>
      <c r="DX77" s="92"/>
      <c r="DY77" s="92"/>
      <c r="DZ77" s="92"/>
      <c r="EA77" s="92"/>
      <c r="EB77" s="92"/>
      <c r="EC77" s="92"/>
      <c r="ED77" s="92"/>
      <c r="EE77" s="92"/>
      <c r="EF77" s="92"/>
      <c r="EG77" s="92"/>
      <c r="EH77" s="92"/>
      <c r="EI77" s="92"/>
      <c r="EJ77" s="92"/>
      <c r="EK77" s="92"/>
      <c r="EL77" s="92"/>
      <c r="EM77" s="92"/>
      <c r="EN77" s="92"/>
      <c r="EO77" s="92"/>
      <c r="EP77" s="92"/>
      <c r="EQ77" s="92"/>
      <c r="ER77" s="92"/>
      <c r="ES77" s="92"/>
      <c r="ET77" s="92"/>
      <c r="EU77" s="92"/>
      <c r="EV77" s="92"/>
      <c r="EW77" s="92"/>
      <c r="EX77" s="92"/>
      <c r="EY77" s="92"/>
      <c r="EZ77" s="92"/>
      <c r="FA77" s="92"/>
      <c r="FB77" s="92"/>
      <c r="FC77" s="92"/>
      <c r="FD77" s="92"/>
      <c r="FE77" s="92"/>
      <c r="FF77" s="92"/>
      <c r="FG77" s="92"/>
      <c r="FH77" s="92"/>
      <c r="FI77" s="92"/>
      <c r="FJ77" s="92"/>
      <c r="FK77" s="92"/>
      <c r="FL77" s="92"/>
      <c r="FM77" s="92"/>
      <c r="FN77" s="92"/>
      <c r="FO77" s="92"/>
      <c r="FP77" s="92"/>
      <c r="FQ77" s="92"/>
      <c r="FR77" s="92"/>
      <c r="FS77" s="92"/>
      <c r="FT77" s="92"/>
      <c r="FU77" s="92"/>
      <c r="FV77" s="92"/>
      <c r="FW77" s="92"/>
      <c r="FX77" s="92"/>
      <c r="FY77" s="92"/>
      <c r="FZ77" s="92"/>
      <c r="GA77" s="92"/>
      <c r="GB77" s="92"/>
      <c r="GC77" s="92"/>
      <c r="GD77" s="92"/>
      <c r="GE77" s="92"/>
      <c r="GF77" s="92"/>
      <c r="GG77" s="92"/>
      <c r="GH77" s="92"/>
      <c r="GI77" s="92"/>
      <c r="GJ77" s="92"/>
      <c r="GK77" s="92"/>
      <c r="GL77" s="92"/>
      <c r="GM77" s="92"/>
    </row>
    <row r="78" spans="1:195" s="95" customFormat="1" ht="47.25" x14ac:dyDescent="0.25">
      <c r="A78" s="94"/>
      <c r="B78" s="38">
        <v>11</v>
      </c>
      <c r="C78" s="29">
        <v>1</v>
      </c>
      <c r="D78" s="33">
        <v>162440</v>
      </c>
      <c r="E78" s="61" t="s">
        <v>45</v>
      </c>
      <c r="F78" s="29" t="s">
        <v>17</v>
      </c>
      <c r="G78" s="29">
        <v>905</v>
      </c>
      <c r="H78" s="33" t="s">
        <v>14</v>
      </c>
      <c r="I78" s="33" t="s">
        <v>15</v>
      </c>
      <c r="J78" s="31">
        <v>1110162440</v>
      </c>
      <c r="K78" s="29">
        <v>0</v>
      </c>
      <c r="L78" s="58">
        <f>L79</f>
        <v>483</v>
      </c>
      <c r="M78" s="58">
        <f t="shared" ref="M78:N78" si="50">M79</f>
        <v>384.6</v>
      </c>
      <c r="N78" s="58">
        <f t="shared" si="50"/>
        <v>0</v>
      </c>
      <c r="O78" s="58"/>
      <c r="P78" s="58"/>
      <c r="Q78" s="59">
        <f t="shared" si="30"/>
        <v>0</v>
      </c>
      <c r="R78" s="60">
        <f t="shared" si="31"/>
        <v>0</v>
      </c>
      <c r="S78" s="121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  <c r="CD78" s="92"/>
      <c r="CE78" s="92"/>
      <c r="CF78" s="92"/>
      <c r="CG78" s="92"/>
      <c r="CH78" s="92"/>
      <c r="CI78" s="92"/>
      <c r="CJ78" s="92"/>
      <c r="CK78" s="92"/>
      <c r="CL78" s="92"/>
      <c r="CM78" s="92"/>
      <c r="CN78" s="92"/>
      <c r="CO78" s="92"/>
      <c r="CP78" s="92"/>
      <c r="CQ78" s="92"/>
      <c r="CR78" s="92"/>
      <c r="CS78" s="92"/>
      <c r="CT78" s="92"/>
      <c r="CU78" s="92"/>
      <c r="CV78" s="92"/>
      <c r="CW78" s="92"/>
      <c r="CX78" s="92"/>
      <c r="CY78" s="92"/>
      <c r="CZ78" s="92"/>
      <c r="DA78" s="92"/>
      <c r="DB78" s="92"/>
      <c r="DC78" s="92"/>
      <c r="DD78" s="92"/>
      <c r="DE78" s="92"/>
      <c r="DF78" s="92"/>
      <c r="DG78" s="92"/>
      <c r="DH78" s="92"/>
      <c r="DI78" s="92"/>
      <c r="DJ78" s="92"/>
      <c r="DK78" s="92"/>
      <c r="DL78" s="92"/>
      <c r="DM78" s="92"/>
      <c r="DN78" s="92"/>
      <c r="DO78" s="92"/>
      <c r="DP78" s="92"/>
      <c r="DQ78" s="92"/>
      <c r="DR78" s="92"/>
      <c r="DS78" s="92"/>
      <c r="DT78" s="92"/>
      <c r="DU78" s="92"/>
      <c r="DV78" s="92"/>
      <c r="DW78" s="92"/>
      <c r="DX78" s="92"/>
      <c r="DY78" s="92"/>
      <c r="DZ78" s="92"/>
      <c r="EA78" s="92"/>
      <c r="EB78" s="92"/>
      <c r="EC78" s="92"/>
      <c r="ED78" s="92"/>
      <c r="EE78" s="92"/>
      <c r="EF78" s="92"/>
      <c r="EG78" s="92"/>
      <c r="EH78" s="92"/>
      <c r="EI78" s="92"/>
      <c r="EJ78" s="92"/>
      <c r="EK78" s="92"/>
      <c r="EL78" s="92"/>
      <c r="EM78" s="92"/>
      <c r="EN78" s="92"/>
      <c r="EO78" s="92"/>
      <c r="EP78" s="92"/>
      <c r="EQ78" s="92"/>
      <c r="ER78" s="92"/>
      <c r="ES78" s="92"/>
      <c r="ET78" s="92"/>
      <c r="EU78" s="92"/>
      <c r="EV78" s="92"/>
      <c r="EW78" s="92"/>
      <c r="EX78" s="92"/>
      <c r="EY78" s="92"/>
      <c r="EZ78" s="92"/>
      <c r="FA78" s="92"/>
      <c r="FB78" s="92"/>
      <c r="FC78" s="92"/>
      <c r="FD78" s="92"/>
      <c r="FE78" s="92"/>
      <c r="FF78" s="92"/>
      <c r="FG78" s="92"/>
      <c r="FH78" s="92"/>
      <c r="FI78" s="92"/>
      <c r="FJ78" s="92"/>
      <c r="FK78" s="92"/>
      <c r="FL78" s="92"/>
      <c r="FM78" s="92"/>
      <c r="FN78" s="92"/>
      <c r="FO78" s="92"/>
      <c r="FP78" s="92"/>
      <c r="FQ78" s="92"/>
      <c r="FR78" s="92"/>
      <c r="FS78" s="92"/>
      <c r="FT78" s="92"/>
      <c r="FU78" s="92"/>
      <c r="FV78" s="92"/>
      <c r="FW78" s="92"/>
      <c r="FX78" s="92"/>
      <c r="FY78" s="92"/>
      <c r="FZ78" s="92"/>
      <c r="GA78" s="92"/>
      <c r="GB78" s="92"/>
      <c r="GC78" s="92"/>
      <c r="GD78" s="92"/>
      <c r="GE78" s="92"/>
      <c r="GF78" s="92"/>
      <c r="GG78" s="92"/>
      <c r="GH78" s="92"/>
      <c r="GI78" s="92"/>
      <c r="GJ78" s="92"/>
      <c r="GK78" s="92"/>
      <c r="GL78" s="92"/>
      <c r="GM78" s="92"/>
    </row>
    <row r="79" spans="1:195" s="95" customFormat="1" ht="33" customHeight="1" x14ac:dyDescent="0.25">
      <c r="A79" s="94"/>
      <c r="B79" s="38">
        <v>11</v>
      </c>
      <c r="C79" s="29">
        <v>1</v>
      </c>
      <c r="D79" s="33">
        <v>162440</v>
      </c>
      <c r="E79" s="61" t="s">
        <v>43</v>
      </c>
      <c r="F79" s="29" t="s">
        <v>17</v>
      </c>
      <c r="G79" s="29">
        <v>905</v>
      </c>
      <c r="H79" s="33" t="s">
        <v>14</v>
      </c>
      <c r="I79" s="33" t="s">
        <v>15</v>
      </c>
      <c r="J79" s="31">
        <v>1110162440</v>
      </c>
      <c r="K79" s="29">
        <v>244</v>
      </c>
      <c r="L79" s="58">
        <v>483</v>
      </c>
      <c r="M79" s="58">
        <v>384.6</v>
      </c>
      <c r="N79" s="58">
        <v>0</v>
      </c>
      <c r="O79" s="58"/>
      <c r="P79" s="58"/>
      <c r="Q79" s="59">
        <f t="shared" si="30"/>
        <v>0</v>
      </c>
      <c r="R79" s="60">
        <f t="shared" si="31"/>
        <v>0</v>
      </c>
      <c r="S79" s="121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  <c r="CD79" s="92"/>
      <c r="CE79" s="92"/>
      <c r="CF79" s="92"/>
      <c r="CG79" s="92"/>
      <c r="CH79" s="92"/>
      <c r="CI79" s="92"/>
      <c r="CJ79" s="92"/>
      <c r="CK79" s="92"/>
      <c r="CL79" s="92"/>
      <c r="CM79" s="92"/>
      <c r="CN79" s="92"/>
      <c r="CO79" s="92"/>
      <c r="CP79" s="92"/>
      <c r="CQ79" s="92"/>
      <c r="CR79" s="92"/>
      <c r="CS79" s="92"/>
      <c r="CT79" s="92"/>
      <c r="CU79" s="92"/>
      <c r="CV79" s="92"/>
      <c r="CW79" s="92"/>
      <c r="CX79" s="92"/>
      <c r="CY79" s="92"/>
      <c r="CZ79" s="92"/>
      <c r="DA79" s="92"/>
      <c r="DB79" s="92"/>
      <c r="DC79" s="92"/>
      <c r="DD79" s="92"/>
      <c r="DE79" s="92"/>
      <c r="DF79" s="92"/>
      <c r="DG79" s="92"/>
      <c r="DH79" s="92"/>
      <c r="DI79" s="92"/>
      <c r="DJ79" s="92"/>
      <c r="DK79" s="92"/>
      <c r="DL79" s="92"/>
      <c r="DM79" s="92"/>
      <c r="DN79" s="92"/>
      <c r="DO79" s="92"/>
      <c r="DP79" s="92"/>
      <c r="DQ79" s="92"/>
      <c r="DR79" s="92"/>
      <c r="DS79" s="92"/>
      <c r="DT79" s="92"/>
      <c r="DU79" s="92"/>
      <c r="DV79" s="92"/>
      <c r="DW79" s="92"/>
      <c r="DX79" s="92"/>
      <c r="DY79" s="92"/>
      <c r="DZ79" s="92"/>
      <c r="EA79" s="92"/>
      <c r="EB79" s="92"/>
      <c r="EC79" s="92"/>
      <c r="ED79" s="92"/>
      <c r="EE79" s="92"/>
      <c r="EF79" s="92"/>
      <c r="EG79" s="92"/>
      <c r="EH79" s="92"/>
      <c r="EI79" s="92"/>
      <c r="EJ79" s="92"/>
      <c r="EK79" s="92"/>
      <c r="EL79" s="92"/>
      <c r="EM79" s="92"/>
      <c r="EN79" s="92"/>
      <c r="EO79" s="92"/>
      <c r="EP79" s="92"/>
      <c r="EQ79" s="92"/>
      <c r="ER79" s="92"/>
      <c r="ES79" s="92"/>
      <c r="ET79" s="92"/>
      <c r="EU79" s="92"/>
      <c r="EV79" s="92"/>
      <c r="EW79" s="92"/>
      <c r="EX79" s="92"/>
      <c r="EY79" s="92"/>
      <c r="EZ79" s="92"/>
      <c r="FA79" s="92"/>
      <c r="FB79" s="92"/>
      <c r="FC79" s="92"/>
      <c r="FD79" s="92"/>
      <c r="FE79" s="92"/>
      <c r="FF79" s="92"/>
      <c r="FG79" s="92"/>
      <c r="FH79" s="92"/>
      <c r="FI79" s="92"/>
      <c r="FJ79" s="92"/>
      <c r="FK79" s="92"/>
      <c r="FL79" s="92"/>
      <c r="FM79" s="92"/>
      <c r="FN79" s="92"/>
      <c r="FO79" s="92"/>
      <c r="FP79" s="92"/>
      <c r="FQ79" s="92"/>
      <c r="FR79" s="92"/>
      <c r="FS79" s="92"/>
      <c r="FT79" s="92"/>
      <c r="FU79" s="92"/>
      <c r="FV79" s="92"/>
      <c r="FW79" s="92"/>
      <c r="FX79" s="92"/>
      <c r="FY79" s="92"/>
      <c r="FZ79" s="92"/>
      <c r="GA79" s="92"/>
      <c r="GB79" s="92"/>
      <c r="GC79" s="92"/>
      <c r="GD79" s="92"/>
      <c r="GE79" s="92"/>
      <c r="GF79" s="92"/>
      <c r="GG79" s="92"/>
      <c r="GH79" s="92"/>
      <c r="GI79" s="92"/>
      <c r="GJ79" s="92"/>
      <c r="GK79" s="92"/>
      <c r="GL79" s="92"/>
      <c r="GM79" s="92"/>
    </row>
    <row r="80" spans="1:195" s="95" customFormat="1" ht="31.5" x14ac:dyDescent="0.25">
      <c r="A80" s="94"/>
      <c r="B80" s="38">
        <v>11</v>
      </c>
      <c r="C80" s="29">
        <v>1</v>
      </c>
      <c r="D80" s="33">
        <v>162450</v>
      </c>
      <c r="E80" s="61" t="s">
        <v>46</v>
      </c>
      <c r="F80" s="29" t="s">
        <v>17</v>
      </c>
      <c r="G80" s="29">
        <v>905</v>
      </c>
      <c r="H80" s="33" t="s">
        <v>14</v>
      </c>
      <c r="I80" s="33" t="s">
        <v>15</v>
      </c>
      <c r="J80" s="31">
        <v>1110162450</v>
      </c>
      <c r="K80" s="29">
        <v>0</v>
      </c>
      <c r="L80" s="59">
        <f>L81</f>
        <v>840</v>
      </c>
      <c r="M80" s="59">
        <f t="shared" ref="M80:N80" si="51">M81</f>
        <v>858.5</v>
      </c>
      <c r="N80" s="59">
        <f t="shared" si="51"/>
        <v>858.49890000000005</v>
      </c>
      <c r="O80" s="58"/>
      <c r="P80" s="58"/>
      <c r="Q80" s="59">
        <f t="shared" si="30"/>
        <v>102.20225000000001</v>
      </c>
      <c r="R80" s="60">
        <f t="shared" si="31"/>
        <v>99.999871869539902</v>
      </c>
      <c r="S80" s="121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  <c r="CD80" s="92"/>
      <c r="CE80" s="92"/>
      <c r="CF80" s="92"/>
      <c r="CG80" s="92"/>
      <c r="CH80" s="92"/>
      <c r="CI80" s="92"/>
      <c r="CJ80" s="92"/>
      <c r="CK80" s="92"/>
      <c r="CL80" s="92"/>
      <c r="CM80" s="92"/>
      <c r="CN80" s="92"/>
      <c r="CO80" s="92"/>
      <c r="CP80" s="92"/>
      <c r="CQ80" s="92"/>
      <c r="CR80" s="92"/>
      <c r="CS80" s="92"/>
      <c r="CT80" s="92"/>
      <c r="CU80" s="92"/>
      <c r="CV80" s="92"/>
      <c r="CW80" s="92"/>
      <c r="CX80" s="92"/>
      <c r="CY80" s="92"/>
      <c r="CZ80" s="92"/>
      <c r="DA80" s="92"/>
      <c r="DB80" s="92"/>
      <c r="DC80" s="92"/>
      <c r="DD80" s="92"/>
      <c r="DE80" s="92"/>
      <c r="DF80" s="92"/>
      <c r="DG80" s="92"/>
      <c r="DH80" s="92"/>
      <c r="DI80" s="92"/>
      <c r="DJ80" s="92"/>
      <c r="DK80" s="92"/>
      <c r="DL80" s="92"/>
      <c r="DM80" s="92"/>
      <c r="DN80" s="92"/>
      <c r="DO80" s="92"/>
      <c r="DP80" s="92"/>
      <c r="DQ80" s="92"/>
      <c r="DR80" s="92"/>
      <c r="DS80" s="92"/>
      <c r="DT80" s="92"/>
      <c r="DU80" s="92"/>
      <c r="DV80" s="92"/>
      <c r="DW80" s="92"/>
      <c r="DX80" s="92"/>
      <c r="DY80" s="92"/>
      <c r="DZ80" s="92"/>
      <c r="EA80" s="92"/>
      <c r="EB80" s="92"/>
      <c r="EC80" s="92"/>
      <c r="ED80" s="92"/>
      <c r="EE80" s="92"/>
      <c r="EF80" s="92"/>
      <c r="EG80" s="92"/>
      <c r="EH80" s="92"/>
      <c r="EI80" s="92"/>
      <c r="EJ80" s="92"/>
      <c r="EK80" s="92"/>
      <c r="EL80" s="92"/>
      <c r="EM80" s="92"/>
      <c r="EN80" s="92"/>
      <c r="EO80" s="92"/>
      <c r="EP80" s="92"/>
      <c r="EQ80" s="92"/>
      <c r="ER80" s="92"/>
      <c r="ES80" s="92"/>
      <c r="ET80" s="92"/>
      <c r="EU80" s="92"/>
      <c r="EV80" s="92"/>
      <c r="EW80" s="92"/>
      <c r="EX80" s="92"/>
      <c r="EY80" s="92"/>
      <c r="EZ80" s="92"/>
      <c r="FA80" s="92"/>
      <c r="FB80" s="92"/>
      <c r="FC80" s="92"/>
      <c r="FD80" s="92"/>
      <c r="FE80" s="92"/>
      <c r="FF80" s="92"/>
      <c r="FG80" s="92"/>
      <c r="FH80" s="92"/>
      <c r="FI80" s="92"/>
      <c r="FJ80" s="92"/>
      <c r="FK80" s="92"/>
      <c r="FL80" s="92"/>
      <c r="FM80" s="92"/>
      <c r="FN80" s="92"/>
      <c r="FO80" s="92"/>
      <c r="FP80" s="92"/>
      <c r="FQ80" s="92"/>
      <c r="FR80" s="92"/>
      <c r="FS80" s="92"/>
      <c r="FT80" s="92"/>
      <c r="FU80" s="92"/>
      <c r="FV80" s="92"/>
      <c r="FW80" s="92"/>
      <c r="FX80" s="92"/>
      <c r="FY80" s="92"/>
      <c r="FZ80" s="92"/>
      <c r="GA80" s="92"/>
      <c r="GB80" s="92"/>
      <c r="GC80" s="92"/>
      <c r="GD80" s="92"/>
      <c r="GE80" s="92"/>
      <c r="GF80" s="92"/>
      <c r="GG80" s="92"/>
      <c r="GH80" s="92"/>
      <c r="GI80" s="92"/>
      <c r="GJ80" s="92"/>
      <c r="GK80" s="92"/>
      <c r="GL80" s="92"/>
      <c r="GM80" s="92"/>
    </row>
    <row r="81" spans="1:195" s="95" customFormat="1" ht="31.5" x14ac:dyDescent="0.25">
      <c r="A81" s="94"/>
      <c r="B81" s="38">
        <v>11</v>
      </c>
      <c r="C81" s="29">
        <v>1</v>
      </c>
      <c r="D81" s="33">
        <v>162450</v>
      </c>
      <c r="E81" s="61" t="s">
        <v>43</v>
      </c>
      <c r="F81" s="29" t="s">
        <v>17</v>
      </c>
      <c r="G81" s="29">
        <v>905</v>
      </c>
      <c r="H81" s="33" t="s">
        <v>14</v>
      </c>
      <c r="I81" s="33" t="s">
        <v>15</v>
      </c>
      <c r="J81" s="31">
        <v>1110162450</v>
      </c>
      <c r="K81" s="29">
        <v>244</v>
      </c>
      <c r="L81" s="59">
        <v>840</v>
      </c>
      <c r="M81" s="58">
        <v>858.5</v>
      </c>
      <c r="N81" s="58">
        <v>858.49890000000005</v>
      </c>
      <c r="O81" s="58"/>
      <c r="P81" s="58"/>
      <c r="Q81" s="59">
        <f t="shared" si="30"/>
        <v>102.20225000000001</v>
      </c>
      <c r="R81" s="60">
        <f t="shared" si="31"/>
        <v>99.999871869539902</v>
      </c>
      <c r="S81" s="121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  <c r="CD81" s="92"/>
      <c r="CE81" s="92"/>
      <c r="CF81" s="92"/>
      <c r="CG81" s="92"/>
      <c r="CH81" s="92"/>
      <c r="CI81" s="92"/>
      <c r="CJ81" s="92"/>
      <c r="CK81" s="92"/>
      <c r="CL81" s="92"/>
      <c r="CM81" s="92"/>
      <c r="CN81" s="92"/>
      <c r="CO81" s="92"/>
      <c r="CP81" s="92"/>
      <c r="CQ81" s="92"/>
      <c r="CR81" s="92"/>
      <c r="CS81" s="92"/>
      <c r="CT81" s="92"/>
      <c r="CU81" s="92"/>
      <c r="CV81" s="92"/>
      <c r="CW81" s="92"/>
      <c r="CX81" s="92"/>
      <c r="CY81" s="92"/>
      <c r="CZ81" s="92"/>
      <c r="DA81" s="92"/>
      <c r="DB81" s="92"/>
      <c r="DC81" s="92"/>
      <c r="DD81" s="92"/>
      <c r="DE81" s="92"/>
      <c r="DF81" s="92"/>
      <c r="DG81" s="92"/>
      <c r="DH81" s="92"/>
      <c r="DI81" s="92"/>
      <c r="DJ81" s="92"/>
      <c r="DK81" s="92"/>
      <c r="DL81" s="92"/>
      <c r="DM81" s="92"/>
      <c r="DN81" s="92"/>
      <c r="DO81" s="92"/>
      <c r="DP81" s="92"/>
      <c r="DQ81" s="92"/>
      <c r="DR81" s="92"/>
      <c r="DS81" s="92"/>
      <c r="DT81" s="92"/>
      <c r="DU81" s="92"/>
      <c r="DV81" s="92"/>
      <c r="DW81" s="92"/>
      <c r="DX81" s="92"/>
      <c r="DY81" s="92"/>
      <c r="DZ81" s="92"/>
      <c r="EA81" s="92"/>
      <c r="EB81" s="92"/>
      <c r="EC81" s="92"/>
      <c r="ED81" s="92"/>
      <c r="EE81" s="92"/>
      <c r="EF81" s="92"/>
      <c r="EG81" s="92"/>
      <c r="EH81" s="92"/>
      <c r="EI81" s="92"/>
      <c r="EJ81" s="92"/>
      <c r="EK81" s="92"/>
      <c r="EL81" s="92"/>
      <c r="EM81" s="92"/>
      <c r="EN81" s="92"/>
      <c r="EO81" s="92"/>
      <c r="EP81" s="92"/>
      <c r="EQ81" s="92"/>
      <c r="ER81" s="92"/>
      <c r="ES81" s="92"/>
      <c r="ET81" s="92"/>
      <c r="EU81" s="92"/>
      <c r="EV81" s="92"/>
      <c r="EW81" s="92"/>
      <c r="EX81" s="92"/>
      <c r="EY81" s="92"/>
      <c r="EZ81" s="92"/>
      <c r="FA81" s="92"/>
      <c r="FB81" s="92"/>
      <c r="FC81" s="92"/>
      <c r="FD81" s="92"/>
      <c r="FE81" s="92"/>
      <c r="FF81" s="92"/>
      <c r="FG81" s="92"/>
      <c r="FH81" s="92"/>
      <c r="FI81" s="92"/>
      <c r="FJ81" s="92"/>
      <c r="FK81" s="92"/>
      <c r="FL81" s="92"/>
      <c r="FM81" s="92"/>
      <c r="FN81" s="92"/>
      <c r="FO81" s="92"/>
      <c r="FP81" s="92"/>
      <c r="FQ81" s="92"/>
      <c r="FR81" s="92"/>
      <c r="FS81" s="92"/>
      <c r="FT81" s="92"/>
      <c r="FU81" s="92"/>
      <c r="FV81" s="92"/>
      <c r="FW81" s="92"/>
      <c r="FX81" s="92"/>
      <c r="FY81" s="92"/>
      <c r="FZ81" s="92"/>
      <c r="GA81" s="92"/>
      <c r="GB81" s="92"/>
      <c r="GC81" s="92"/>
      <c r="GD81" s="92"/>
      <c r="GE81" s="92"/>
      <c r="GF81" s="92"/>
      <c r="GG81" s="92"/>
      <c r="GH81" s="92"/>
      <c r="GI81" s="92"/>
      <c r="GJ81" s="92"/>
      <c r="GK81" s="92"/>
      <c r="GL81" s="92"/>
      <c r="GM81" s="92"/>
    </row>
    <row r="82" spans="1:195" s="95" customFormat="1" ht="74.25" customHeight="1" x14ac:dyDescent="0.25">
      <c r="A82" s="94"/>
      <c r="B82" s="38">
        <v>11</v>
      </c>
      <c r="C82" s="29">
        <v>1</v>
      </c>
      <c r="D82" s="33">
        <v>164229</v>
      </c>
      <c r="E82" s="61" t="s">
        <v>120</v>
      </c>
      <c r="F82" s="29" t="s">
        <v>17</v>
      </c>
      <c r="G82" s="29">
        <v>905</v>
      </c>
      <c r="H82" s="33" t="s">
        <v>14</v>
      </c>
      <c r="I82" s="33" t="s">
        <v>15</v>
      </c>
      <c r="J82" s="31">
        <v>1110164229</v>
      </c>
      <c r="K82" s="29">
        <v>0</v>
      </c>
      <c r="L82" s="59">
        <f>L83</f>
        <v>0</v>
      </c>
      <c r="M82" s="59">
        <f t="shared" ref="M82:N82" si="52">M83</f>
        <v>572</v>
      </c>
      <c r="N82" s="59">
        <f t="shared" si="52"/>
        <v>571.31578999999999</v>
      </c>
      <c r="O82" s="58"/>
      <c r="P82" s="58"/>
      <c r="Q82" s="59">
        <v>0</v>
      </c>
      <c r="R82" s="60">
        <f t="shared" si="31"/>
        <v>99.880382867132866</v>
      </c>
      <c r="S82" s="121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  <c r="CD82" s="92"/>
      <c r="CE82" s="92"/>
      <c r="CF82" s="92"/>
      <c r="CG82" s="92"/>
      <c r="CH82" s="92"/>
      <c r="CI82" s="92"/>
      <c r="CJ82" s="92"/>
      <c r="CK82" s="92"/>
      <c r="CL82" s="92"/>
      <c r="CM82" s="92"/>
      <c r="CN82" s="92"/>
      <c r="CO82" s="92"/>
      <c r="CP82" s="92"/>
      <c r="CQ82" s="92"/>
      <c r="CR82" s="92"/>
      <c r="CS82" s="92"/>
      <c r="CT82" s="92"/>
      <c r="CU82" s="92"/>
      <c r="CV82" s="92"/>
      <c r="CW82" s="92"/>
      <c r="CX82" s="92"/>
      <c r="CY82" s="92"/>
      <c r="CZ82" s="92"/>
      <c r="DA82" s="92"/>
      <c r="DB82" s="92"/>
      <c r="DC82" s="92"/>
      <c r="DD82" s="92"/>
      <c r="DE82" s="92"/>
      <c r="DF82" s="92"/>
      <c r="DG82" s="92"/>
      <c r="DH82" s="92"/>
      <c r="DI82" s="92"/>
      <c r="DJ82" s="92"/>
      <c r="DK82" s="92"/>
      <c r="DL82" s="92"/>
      <c r="DM82" s="92"/>
      <c r="DN82" s="92"/>
      <c r="DO82" s="92"/>
      <c r="DP82" s="92"/>
      <c r="DQ82" s="92"/>
      <c r="DR82" s="92"/>
      <c r="DS82" s="92"/>
      <c r="DT82" s="92"/>
      <c r="DU82" s="92"/>
      <c r="DV82" s="92"/>
      <c r="DW82" s="92"/>
      <c r="DX82" s="92"/>
      <c r="DY82" s="92"/>
      <c r="DZ82" s="92"/>
      <c r="EA82" s="92"/>
      <c r="EB82" s="92"/>
      <c r="EC82" s="92"/>
      <c r="ED82" s="92"/>
      <c r="EE82" s="92"/>
      <c r="EF82" s="92"/>
      <c r="EG82" s="92"/>
      <c r="EH82" s="92"/>
      <c r="EI82" s="92"/>
      <c r="EJ82" s="92"/>
      <c r="EK82" s="92"/>
      <c r="EL82" s="92"/>
      <c r="EM82" s="92"/>
      <c r="EN82" s="92"/>
      <c r="EO82" s="92"/>
      <c r="EP82" s="92"/>
      <c r="EQ82" s="92"/>
      <c r="ER82" s="92"/>
      <c r="ES82" s="92"/>
      <c r="ET82" s="92"/>
      <c r="EU82" s="92"/>
      <c r="EV82" s="92"/>
      <c r="EW82" s="92"/>
      <c r="EX82" s="92"/>
      <c r="EY82" s="92"/>
      <c r="EZ82" s="92"/>
      <c r="FA82" s="92"/>
      <c r="FB82" s="92"/>
      <c r="FC82" s="92"/>
      <c r="FD82" s="92"/>
      <c r="FE82" s="92"/>
      <c r="FF82" s="92"/>
      <c r="FG82" s="92"/>
      <c r="FH82" s="92"/>
      <c r="FI82" s="92"/>
      <c r="FJ82" s="92"/>
      <c r="FK82" s="92"/>
      <c r="FL82" s="92"/>
      <c r="FM82" s="92"/>
      <c r="FN82" s="92"/>
      <c r="FO82" s="92"/>
      <c r="FP82" s="92"/>
      <c r="FQ82" s="92"/>
      <c r="FR82" s="92"/>
      <c r="FS82" s="92"/>
      <c r="FT82" s="92"/>
      <c r="FU82" s="92"/>
      <c r="FV82" s="92"/>
      <c r="FW82" s="92"/>
      <c r="FX82" s="92"/>
      <c r="FY82" s="92"/>
      <c r="FZ82" s="92"/>
      <c r="GA82" s="92"/>
      <c r="GB82" s="92"/>
      <c r="GC82" s="92"/>
      <c r="GD82" s="92"/>
      <c r="GE82" s="92"/>
      <c r="GF82" s="92"/>
      <c r="GG82" s="92"/>
      <c r="GH82" s="92"/>
      <c r="GI82" s="92"/>
      <c r="GJ82" s="92"/>
      <c r="GK82" s="92"/>
      <c r="GL82" s="92"/>
      <c r="GM82" s="92"/>
    </row>
    <row r="83" spans="1:195" s="95" customFormat="1" ht="31.5" x14ac:dyDescent="0.25">
      <c r="A83" s="94"/>
      <c r="B83" s="38">
        <v>11</v>
      </c>
      <c r="C83" s="29">
        <v>1</v>
      </c>
      <c r="D83" s="33">
        <v>164229</v>
      </c>
      <c r="E83" s="61" t="s">
        <v>43</v>
      </c>
      <c r="F83" s="29" t="s">
        <v>17</v>
      </c>
      <c r="G83" s="29">
        <v>905</v>
      </c>
      <c r="H83" s="33" t="s">
        <v>14</v>
      </c>
      <c r="I83" s="33" t="s">
        <v>15</v>
      </c>
      <c r="J83" s="31">
        <v>1110164229</v>
      </c>
      <c r="K83" s="29">
        <v>244</v>
      </c>
      <c r="L83" s="59">
        <v>0</v>
      </c>
      <c r="M83" s="58">
        <v>572</v>
      </c>
      <c r="N83" s="58">
        <v>571.31578999999999</v>
      </c>
      <c r="O83" s="58"/>
      <c r="P83" s="58"/>
      <c r="Q83" s="59">
        <v>0</v>
      </c>
      <c r="R83" s="60">
        <f t="shared" si="31"/>
        <v>99.880382867132866</v>
      </c>
      <c r="S83" s="121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  <c r="CD83" s="92"/>
      <c r="CE83" s="92"/>
      <c r="CF83" s="92"/>
      <c r="CG83" s="92"/>
      <c r="CH83" s="92"/>
      <c r="CI83" s="92"/>
      <c r="CJ83" s="92"/>
      <c r="CK83" s="92"/>
      <c r="CL83" s="92"/>
      <c r="CM83" s="92"/>
      <c r="CN83" s="92"/>
      <c r="CO83" s="92"/>
      <c r="CP83" s="92"/>
      <c r="CQ83" s="92"/>
      <c r="CR83" s="92"/>
      <c r="CS83" s="92"/>
      <c r="CT83" s="92"/>
      <c r="CU83" s="92"/>
      <c r="CV83" s="92"/>
      <c r="CW83" s="92"/>
      <c r="CX83" s="92"/>
      <c r="CY83" s="92"/>
      <c r="CZ83" s="92"/>
      <c r="DA83" s="92"/>
      <c r="DB83" s="92"/>
      <c r="DC83" s="92"/>
      <c r="DD83" s="92"/>
      <c r="DE83" s="92"/>
      <c r="DF83" s="92"/>
      <c r="DG83" s="92"/>
      <c r="DH83" s="92"/>
      <c r="DI83" s="92"/>
      <c r="DJ83" s="92"/>
      <c r="DK83" s="92"/>
      <c r="DL83" s="92"/>
      <c r="DM83" s="92"/>
      <c r="DN83" s="92"/>
      <c r="DO83" s="92"/>
      <c r="DP83" s="92"/>
      <c r="DQ83" s="92"/>
      <c r="DR83" s="92"/>
      <c r="DS83" s="92"/>
      <c r="DT83" s="92"/>
      <c r="DU83" s="92"/>
      <c r="DV83" s="92"/>
      <c r="DW83" s="92"/>
      <c r="DX83" s="92"/>
      <c r="DY83" s="92"/>
      <c r="DZ83" s="92"/>
      <c r="EA83" s="92"/>
      <c r="EB83" s="92"/>
      <c r="EC83" s="92"/>
      <c r="ED83" s="92"/>
      <c r="EE83" s="92"/>
      <c r="EF83" s="92"/>
      <c r="EG83" s="92"/>
      <c r="EH83" s="92"/>
      <c r="EI83" s="92"/>
      <c r="EJ83" s="92"/>
      <c r="EK83" s="92"/>
      <c r="EL83" s="92"/>
      <c r="EM83" s="92"/>
      <c r="EN83" s="92"/>
      <c r="EO83" s="92"/>
      <c r="EP83" s="92"/>
      <c r="EQ83" s="92"/>
      <c r="ER83" s="92"/>
      <c r="ES83" s="92"/>
      <c r="ET83" s="92"/>
      <c r="EU83" s="92"/>
      <c r="EV83" s="92"/>
      <c r="EW83" s="92"/>
      <c r="EX83" s="92"/>
      <c r="EY83" s="92"/>
      <c r="EZ83" s="92"/>
      <c r="FA83" s="92"/>
      <c r="FB83" s="92"/>
      <c r="FC83" s="92"/>
      <c r="FD83" s="92"/>
      <c r="FE83" s="92"/>
      <c r="FF83" s="92"/>
      <c r="FG83" s="92"/>
      <c r="FH83" s="92"/>
      <c r="FI83" s="92"/>
      <c r="FJ83" s="92"/>
      <c r="FK83" s="92"/>
      <c r="FL83" s="92"/>
      <c r="FM83" s="92"/>
      <c r="FN83" s="92"/>
      <c r="FO83" s="92"/>
      <c r="FP83" s="92"/>
      <c r="FQ83" s="92"/>
      <c r="FR83" s="92"/>
      <c r="FS83" s="92"/>
      <c r="FT83" s="92"/>
      <c r="FU83" s="92"/>
      <c r="FV83" s="92"/>
      <c r="FW83" s="92"/>
      <c r="FX83" s="92"/>
      <c r="FY83" s="92"/>
      <c r="FZ83" s="92"/>
      <c r="GA83" s="92"/>
      <c r="GB83" s="92"/>
      <c r="GC83" s="92"/>
      <c r="GD83" s="92"/>
      <c r="GE83" s="92"/>
      <c r="GF83" s="92"/>
      <c r="GG83" s="92"/>
      <c r="GH83" s="92"/>
      <c r="GI83" s="92"/>
      <c r="GJ83" s="92"/>
      <c r="GK83" s="92"/>
      <c r="GL83" s="92"/>
      <c r="GM83" s="92"/>
    </row>
    <row r="84" spans="1:195" s="95" customFormat="1" ht="47.25" x14ac:dyDescent="0.25">
      <c r="A84" s="94"/>
      <c r="B84" s="38">
        <v>11</v>
      </c>
      <c r="C84" s="29">
        <v>1</v>
      </c>
      <c r="D84" s="33" t="s">
        <v>106</v>
      </c>
      <c r="E84" s="61" t="s">
        <v>109</v>
      </c>
      <c r="F84" s="29" t="s">
        <v>17</v>
      </c>
      <c r="G84" s="29">
        <v>905</v>
      </c>
      <c r="H84" s="33" t="s">
        <v>14</v>
      </c>
      <c r="I84" s="33" t="s">
        <v>15</v>
      </c>
      <c r="J84" s="31" t="s">
        <v>105</v>
      </c>
      <c r="K84" s="29">
        <v>0</v>
      </c>
      <c r="L84" s="59">
        <f>L85</f>
        <v>0</v>
      </c>
      <c r="M84" s="59">
        <f t="shared" ref="M84:N84" si="53">M85</f>
        <v>4088.3649999999998</v>
      </c>
      <c r="N84" s="59">
        <f t="shared" si="53"/>
        <v>3368.9870000000001</v>
      </c>
      <c r="O84" s="58"/>
      <c r="P84" s="58"/>
      <c r="Q84" s="59">
        <v>0</v>
      </c>
      <c r="R84" s="60">
        <f t="shared" si="31"/>
        <v>82.404261850397418</v>
      </c>
      <c r="S84" s="121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  <c r="AK84" s="92"/>
      <c r="AL84" s="92"/>
      <c r="AM84" s="92"/>
      <c r="AN84" s="92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2"/>
      <c r="BK84" s="92"/>
      <c r="BL84" s="92"/>
      <c r="BM84" s="92"/>
      <c r="BN84" s="92"/>
      <c r="BO84" s="92"/>
      <c r="BP84" s="92"/>
      <c r="BQ84" s="92"/>
      <c r="BR84" s="92"/>
      <c r="BS84" s="92"/>
      <c r="BT84" s="92"/>
      <c r="BU84" s="92"/>
      <c r="BV84" s="92"/>
      <c r="BW84" s="92"/>
      <c r="BX84" s="92"/>
      <c r="BY84" s="92"/>
      <c r="BZ84" s="92"/>
      <c r="CA84" s="92"/>
      <c r="CB84" s="92"/>
      <c r="CC84" s="92"/>
      <c r="CD84" s="92"/>
      <c r="CE84" s="92"/>
      <c r="CF84" s="92"/>
      <c r="CG84" s="92"/>
      <c r="CH84" s="92"/>
      <c r="CI84" s="92"/>
      <c r="CJ84" s="92"/>
      <c r="CK84" s="92"/>
      <c r="CL84" s="92"/>
      <c r="CM84" s="92"/>
      <c r="CN84" s="92"/>
      <c r="CO84" s="92"/>
      <c r="CP84" s="92"/>
      <c r="CQ84" s="92"/>
      <c r="CR84" s="92"/>
      <c r="CS84" s="92"/>
      <c r="CT84" s="92"/>
      <c r="CU84" s="92"/>
      <c r="CV84" s="92"/>
      <c r="CW84" s="92"/>
      <c r="CX84" s="92"/>
      <c r="CY84" s="92"/>
      <c r="CZ84" s="92"/>
      <c r="DA84" s="92"/>
      <c r="DB84" s="92"/>
      <c r="DC84" s="92"/>
      <c r="DD84" s="92"/>
      <c r="DE84" s="92"/>
      <c r="DF84" s="92"/>
      <c r="DG84" s="92"/>
      <c r="DH84" s="92"/>
      <c r="DI84" s="92"/>
      <c r="DJ84" s="92"/>
      <c r="DK84" s="92"/>
      <c r="DL84" s="92"/>
      <c r="DM84" s="92"/>
      <c r="DN84" s="92"/>
      <c r="DO84" s="92"/>
      <c r="DP84" s="92"/>
      <c r="DQ84" s="92"/>
      <c r="DR84" s="92"/>
      <c r="DS84" s="92"/>
      <c r="DT84" s="92"/>
      <c r="DU84" s="92"/>
      <c r="DV84" s="92"/>
      <c r="DW84" s="92"/>
      <c r="DX84" s="92"/>
      <c r="DY84" s="92"/>
      <c r="DZ84" s="92"/>
      <c r="EA84" s="92"/>
      <c r="EB84" s="92"/>
      <c r="EC84" s="92"/>
      <c r="ED84" s="92"/>
      <c r="EE84" s="92"/>
      <c r="EF84" s="92"/>
      <c r="EG84" s="92"/>
      <c r="EH84" s="92"/>
      <c r="EI84" s="92"/>
      <c r="EJ84" s="92"/>
      <c r="EK84" s="92"/>
      <c r="EL84" s="92"/>
      <c r="EM84" s="92"/>
      <c r="EN84" s="92"/>
      <c r="EO84" s="92"/>
      <c r="EP84" s="92"/>
      <c r="EQ84" s="92"/>
      <c r="ER84" s="92"/>
      <c r="ES84" s="92"/>
      <c r="ET84" s="92"/>
      <c r="EU84" s="92"/>
      <c r="EV84" s="92"/>
      <c r="EW84" s="92"/>
      <c r="EX84" s="92"/>
      <c r="EY84" s="92"/>
      <c r="EZ84" s="92"/>
      <c r="FA84" s="92"/>
      <c r="FB84" s="92"/>
      <c r="FC84" s="92"/>
      <c r="FD84" s="92"/>
      <c r="FE84" s="92"/>
      <c r="FF84" s="92"/>
      <c r="FG84" s="92"/>
      <c r="FH84" s="92"/>
      <c r="FI84" s="92"/>
      <c r="FJ84" s="92"/>
      <c r="FK84" s="92"/>
      <c r="FL84" s="92"/>
      <c r="FM84" s="92"/>
      <c r="FN84" s="92"/>
      <c r="FO84" s="92"/>
      <c r="FP84" s="92"/>
      <c r="FQ84" s="92"/>
      <c r="FR84" s="92"/>
      <c r="FS84" s="92"/>
      <c r="FT84" s="92"/>
      <c r="FU84" s="92"/>
      <c r="FV84" s="92"/>
      <c r="FW84" s="92"/>
      <c r="FX84" s="92"/>
      <c r="FY84" s="92"/>
      <c r="FZ84" s="92"/>
      <c r="GA84" s="92"/>
      <c r="GB84" s="92"/>
      <c r="GC84" s="92"/>
      <c r="GD84" s="92"/>
      <c r="GE84" s="92"/>
      <c r="GF84" s="92"/>
      <c r="GG84" s="92"/>
      <c r="GH84" s="92"/>
      <c r="GI84" s="92"/>
      <c r="GJ84" s="92"/>
      <c r="GK84" s="92"/>
      <c r="GL84" s="92"/>
      <c r="GM84" s="92"/>
    </row>
    <row r="85" spans="1:195" s="95" customFormat="1" ht="31.5" x14ac:dyDescent="0.25">
      <c r="A85" s="94"/>
      <c r="B85" s="38">
        <v>11</v>
      </c>
      <c r="C85" s="29">
        <v>1</v>
      </c>
      <c r="D85" s="33" t="s">
        <v>106</v>
      </c>
      <c r="E85" s="61" t="s">
        <v>44</v>
      </c>
      <c r="F85" s="29" t="s">
        <v>17</v>
      </c>
      <c r="G85" s="29">
        <v>905</v>
      </c>
      <c r="H85" s="33" t="s">
        <v>14</v>
      </c>
      <c r="I85" s="33" t="s">
        <v>15</v>
      </c>
      <c r="J85" s="31" t="s">
        <v>105</v>
      </c>
      <c r="K85" s="29">
        <v>244</v>
      </c>
      <c r="L85" s="59">
        <v>0</v>
      </c>
      <c r="M85" s="58">
        <v>4088.3649999999998</v>
      </c>
      <c r="N85" s="58">
        <v>3368.9870000000001</v>
      </c>
      <c r="O85" s="58"/>
      <c r="P85" s="58"/>
      <c r="Q85" s="59">
        <v>0</v>
      </c>
      <c r="R85" s="60">
        <f t="shared" si="31"/>
        <v>82.404261850397418</v>
      </c>
      <c r="S85" s="121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2"/>
      <c r="AL85" s="92"/>
      <c r="AM85" s="92"/>
      <c r="AN85" s="92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  <c r="BM85" s="92"/>
      <c r="BN85" s="92"/>
      <c r="BO85" s="92"/>
      <c r="BP85" s="92"/>
      <c r="BQ85" s="92"/>
      <c r="BR85" s="92"/>
      <c r="BS85" s="92"/>
      <c r="BT85" s="92"/>
      <c r="BU85" s="92"/>
      <c r="BV85" s="92"/>
      <c r="BW85" s="92"/>
      <c r="BX85" s="92"/>
      <c r="BY85" s="92"/>
      <c r="BZ85" s="92"/>
      <c r="CA85" s="92"/>
      <c r="CB85" s="92"/>
      <c r="CC85" s="92"/>
      <c r="CD85" s="92"/>
      <c r="CE85" s="92"/>
      <c r="CF85" s="92"/>
      <c r="CG85" s="92"/>
      <c r="CH85" s="92"/>
      <c r="CI85" s="92"/>
      <c r="CJ85" s="92"/>
      <c r="CK85" s="92"/>
      <c r="CL85" s="92"/>
      <c r="CM85" s="92"/>
      <c r="CN85" s="92"/>
      <c r="CO85" s="92"/>
      <c r="CP85" s="92"/>
      <c r="CQ85" s="92"/>
      <c r="CR85" s="92"/>
      <c r="CS85" s="92"/>
      <c r="CT85" s="92"/>
      <c r="CU85" s="92"/>
      <c r="CV85" s="92"/>
      <c r="CW85" s="92"/>
      <c r="CX85" s="92"/>
      <c r="CY85" s="92"/>
      <c r="CZ85" s="92"/>
      <c r="DA85" s="92"/>
      <c r="DB85" s="92"/>
      <c r="DC85" s="92"/>
      <c r="DD85" s="92"/>
      <c r="DE85" s="92"/>
      <c r="DF85" s="92"/>
      <c r="DG85" s="92"/>
      <c r="DH85" s="92"/>
      <c r="DI85" s="92"/>
      <c r="DJ85" s="92"/>
      <c r="DK85" s="92"/>
      <c r="DL85" s="92"/>
      <c r="DM85" s="92"/>
      <c r="DN85" s="92"/>
      <c r="DO85" s="92"/>
      <c r="DP85" s="92"/>
      <c r="DQ85" s="92"/>
      <c r="DR85" s="92"/>
      <c r="DS85" s="92"/>
      <c r="DT85" s="92"/>
      <c r="DU85" s="92"/>
      <c r="DV85" s="92"/>
      <c r="DW85" s="92"/>
      <c r="DX85" s="92"/>
      <c r="DY85" s="92"/>
      <c r="DZ85" s="92"/>
      <c r="EA85" s="92"/>
      <c r="EB85" s="92"/>
      <c r="EC85" s="92"/>
      <c r="ED85" s="92"/>
      <c r="EE85" s="92"/>
      <c r="EF85" s="92"/>
      <c r="EG85" s="92"/>
      <c r="EH85" s="92"/>
      <c r="EI85" s="92"/>
      <c r="EJ85" s="92"/>
      <c r="EK85" s="92"/>
      <c r="EL85" s="92"/>
      <c r="EM85" s="92"/>
      <c r="EN85" s="92"/>
      <c r="EO85" s="92"/>
      <c r="EP85" s="92"/>
      <c r="EQ85" s="92"/>
      <c r="ER85" s="92"/>
      <c r="ES85" s="92"/>
      <c r="ET85" s="92"/>
      <c r="EU85" s="92"/>
      <c r="EV85" s="92"/>
      <c r="EW85" s="92"/>
      <c r="EX85" s="92"/>
      <c r="EY85" s="92"/>
      <c r="EZ85" s="92"/>
      <c r="FA85" s="92"/>
      <c r="FB85" s="92"/>
      <c r="FC85" s="92"/>
      <c r="FD85" s="92"/>
      <c r="FE85" s="92"/>
      <c r="FF85" s="92"/>
      <c r="FG85" s="92"/>
      <c r="FH85" s="92"/>
      <c r="FI85" s="92"/>
      <c r="FJ85" s="92"/>
      <c r="FK85" s="92"/>
      <c r="FL85" s="92"/>
      <c r="FM85" s="92"/>
      <c r="FN85" s="92"/>
      <c r="FO85" s="92"/>
      <c r="FP85" s="92"/>
      <c r="FQ85" s="92"/>
      <c r="FR85" s="92"/>
      <c r="FS85" s="92"/>
      <c r="FT85" s="92"/>
      <c r="FU85" s="92"/>
      <c r="FV85" s="92"/>
      <c r="FW85" s="92"/>
      <c r="FX85" s="92"/>
      <c r="FY85" s="92"/>
      <c r="FZ85" s="92"/>
      <c r="GA85" s="92"/>
      <c r="GB85" s="92"/>
      <c r="GC85" s="92"/>
      <c r="GD85" s="92"/>
      <c r="GE85" s="92"/>
      <c r="GF85" s="92"/>
      <c r="GG85" s="92"/>
      <c r="GH85" s="92"/>
      <c r="GI85" s="92"/>
      <c r="GJ85" s="92"/>
      <c r="GK85" s="92"/>
      <c r="GL85" s="92"/>
      <c r="GM85" s="92"/>
    </row>
    <row r="86" spans="1:195" s="95" customFormat="1" ht="47.25" x14ac:dyDescent="0.25">
      <c r="A86" s="94"/>
      <c r="B86" s="38">
        <v>11</v>
      </c>
      <c r="C86" s="29">
        <v>1</v>
      </c>
      <c r="D86" s="33" t="s">
        <v>111</v>
      </c>
      <c r="E86" s="61" t="s">
        <v>112</v>
      </c>
      <c r="F86" s="29" t="s">
        <v>17</v>
      </c>
      <c r="G86" s="29">
        <v>905</v>
      </c>
      <c r="H86" s="33" t="s">
        <v>14</v>
      </c>
      <c r="I86" s="33" t="s">
        <v>15</v>
      </c>
      <c r="J86" s="31" t="s">
        <v>110</v>
      </c>
      <c r="K86" s="29">
        <v>0</v>
      </c>
      <c r="L86" s="59">
        <f>L87</f>
        <v>0</v>
      </c>
      <c r="M86" s="59">
        <f t="shared" ref="M86:N86" si="54">M87</f>
        <v>664.84100000000001</v>
      </c>
      <c r="N86" s="59">
        <f t="shared" si="54"/>
        <v>550.65017999999998</v>
      </c>
      <c r="O86" s="58"/>
      <c r="P86" s="58"/>
      <c r="Q86" s="59">
        <v>0</v>
      </c>
      <c r="R86" s="60">
        <f t="shared" si="31"/>
        <v>82.824341459085701</v>
      </c>
      <c r="S86" s="121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92"/>
      <c r="AL86" s="92"/>
      <c r="AM86" s="92"/>
      <c r="AN86" s="92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  <c r="BM86" s="92"/>
      <c r="BN86" s="92"/>
      <c r="BO86" s="92"/>
      <c r="BP86" s="92"/>
      <c r="BQ86" s="92"/>
      <c r="BR86" s="92"/>
      <c r="BS86" s="92"/>
      <c r="BT86" s="92"/>
      <c r="BU86" s="92"/>
      <c r="BV86" s="92"/>
      <c r="BW86" s="92"/>
      <c r="BX86" s="92"/>
      <c r="BY86" s="92"/>
      <c r="BZ86" s="92"/>
      <c r="CA86" s="92"/>
      <c r="CB86" s="92"/>
      <c r="CC86" s="92"/>
      <c r="CD86" s="92"/>
      <c r="CE86" s="92"/>
      <c r="CF86" s="92"/>
      <c r="CG86" s="92"/>
      <c r="CH86" s="92"/>
      <c r="CI86" s="92"/>
      <c r="CJ86" s="92"/>
      <c r="CK86" s="92"/>
      <c r="CL86" s="92"/>
      <c r="CM86" s="92"/>
      <c r="CN86" s="92"/>
      <c r="CO86" s="92"/>
      <c r="CP86" s="92"/>
      <c r="CQ86" s="92"/>
      <c r="CR86" s="92"/>
      <c r="CS86" s="92"/>
      <c r="CT86" s="92"/>
      <c r="CU86" s="92"/>
      <c r="CV86" s="92"/>
      <c r="CW86" s="92"/>
      <c r="CX86" s="92"/>
      <c r="CY86" s="92"/>
      <c r="CZ86" s="92"/>
      <c r="DA86" s="92"/>
      <c r="DB86" s="92"/>
      <c r="DC86" s="92"/>
      <c r="DD86" s="92"/>
      <c r="DE86" s="92"/>
      <c r="DF86" s="92"/>
      <c r="DG86" s="92"/>
      <c r="DH86" s="92"/>
      <c r="DI86" s="92"/>
      <c r="DJ86" s="92"/>
      <c r="DK86" s="92"/>
      <c r="DL86" s="92"/>
      <c r="DM86" s="92"/>
      <c r="DN86" s="92"/>
      <c r="DO86" s="92"/>
      <c r="DP86" s="92"/>
      <c r="DQ86" s="92"/>
      <c r="DR86" s="92"/>
      <c r="DS86" s="92"/>
      <c r="DT86" s="92"/>
      <c r="DU86" s="92"/>
      <c r="DV86" s="92"/>
      <c r="DW86" s="92"/>
      <c r="DX86" s="92"/>
      <c r="DY86" s="92"/>
      <c r="DZ86" s="92"/>
      <c r="EA86" s="92"/>
      <c r="EB86" s="92"/>
      <c r="EC86" s="92"/>
      <c r="ED86" s="92"/>
      <c r="EE86" s="92"/>
      <c r="EF86" s="92"/>
      <c r="EG86" s="92"/>
      <c r="EH86" s="92"/>
      <c r="EI86" s="92"/>
      <c r="EJ86" s="92"/>
      <c r="EK86" s="92"/>
      <c r="EL86" s="92"/>
      <c r="EM86" s="92"/>
      <c r="EN86" s="92"/>
      <c r="EO86" s="92"/>
      <c r="EP86" s="92"/>
      <c r="EQ86" s="92"/>
      <c r="ER86" s="92"/>
      <c r="ES86" s="92"/>
      <c r="ET86" s="92"/>
      <c r="EU86" s="92"/>
      <c r="EV86" s="92"/>
      <c r="EW86" s="92"/>
      <c r="EX86" s="92"/>
      <c r="EY86" s="92"/>
      <c r="EZ86" s="92"/>
      <c r="FA86" s="92"/>
      <c r="FB86" s="92"/>
      <c r="FC86" s="92"/>
      <c r="FD86" s="92"/>
      <c r="FE86" s="92"/>
      <c r="FF86" s="92"/>
      <c r="FG86" s="92"/>
      <c r="FH86" s="92"/>
      <c r="FI86" s="92"/>
      <c r="FJ86" s="92"/>
      <c r="FK86" s="92"/>
      <c r="FL86" s="92"/>
      <c r="FM86" s="92"/>
      <c r="FN86" s="92"/>
      <c r="FO86" s="92"/>
      <c r="FP86" s="92"/>
      <c r="FQ86" s="92"/>
      <c r="FR86" s="92"/>
      <c r="FS86" s="92"/>
      <c r="FT86" s="92"/>
      <c r="FU86" s="92"/>
      <c r="FV86" s="92"/>
      <c r="FW86" s="92"/>
      <c r="FX86" s="92"/>
      <c r="FY86" s="92"/>
      <c r="FZ86" s="92"/>
      <c r="GA86" s="92"/>
      <c r="GB86" s="92"/>
      <c r="GC86" s="92"/>
      <c r="GD86" s="92"/>
      <c r="GE86" s="92"/>
      <c r="GF86" s="92"/>
      <c r="GG86" s="92"/>
      <c r="GH86" s="92"/>
      <c r="GI86" s="92"/>
      <c r="GJ86" s="92"/>
      <c r="GK86" s="92"/>
      <c r="GL86" s="92"/>
      <c r="GM86" s="92"/>
    </row>
    <row r="87" spans="1:195" s="95" customFormat="1" ht="31.5" x14ac:dyDescent="0.25">
      <c r="A87" s="94"/>
      <c r="B87" s="38">
        <v>11</v>
      </c>
      <c r="C87" s="29">
        <v>1</v>
      </c>
      <c r="D87" s="33" t="s">
        <v>111</v>
      </c>
      <c r="E87" s="61" t="s">
        <v>44</v>
      </c>
      <c r="F87" s="29" t="s">
        <v>17</v>
      </c>
      <c r="G87" s="29">
        <v>905</v>
      </c>
      <c r="H87" s="33" t="s">
        <v>14</v>
      </c>
      <c r="I87" s="33" t="s">
        <v>15</v>
      </c>
      <c r="J87" s="31" t="s">
        <v>110</v>
      </c>
      <c r="K87" s="29">
        <v>244</v>
      </c>
      <c r="L87" s="59">
        <v>0</v>
      </c>
      <c r="M87" s="58">
        <v>664.84100000000001</v>
      </c>
      <c r="N87" s="58">
        <v>550.65017999999998</v>
      </c>
      <c r="O87" s="58"/>
      <c r="P87" s="58"/>
      <c r="Q87" s="59">
        <v>0</v>
      </c>
      <c r="R87" s="60">
        <f t="shared" si="31"/>
        <v>82.824341459085701</v>
      </c>
      <c r="S87" s="121"/>
      <c r="T87" s="92"/>
      <c r="U87" s="92"/>
      <c r="V87" s="92"/>
      <c r="W87" s="92"/>
      <c r="X87" s="92"/>
      <c r="Y87" s="92"/>
      <c r="Z87" s="92"/>
      <c r="AA87" s="92"/>
      <c r="AB87" s="92"/>
      <c r="AC87" s="92"/>
      <c r="AD87" s="92"/>
      <c r="AE87" s="92"/>
      <c r="AF87" s="92"/>
      <c r="AG87" s="92"/>
      <c r="AH87" s="92"/>
      <c r="AI87" s="92"/>
      <c r="AJ87" s="92"/>
      <c r="AK87" s="92"/>
      <c r="AL87" s="92"/>
      <c r="AM87" s="92"/>
      <c r="AN87" s="92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  <c r="BM87" s="92"/>
      <c r="BN87" s="92"/>
      <c r="BO87" s="92"/>
      <c r="BP87" s="92"/>
      <c r="BQ87" s="92"/>
      <c r="BR87" s="92"/>
      <c r="BS87" s="92"/>
      <c r="BT87" s="92"/>
      <c r="BU87" s="92"/>
      <c r="BV87" s="92"/>
      <c r="BW87" s="92"/>
      <c r="BX87" s="92"/>
      <c r="BY87" s="92"/>
      <c r="BZ87" s="92"/>
      <c r="CA87" s="92"/>
      <c r="CB87" s="92"/>
      <c r="CC87" s="92"/>
      <c r="CD87" s="92"/>
      <c r="CE87" s="92"/>
      <c r="CF87" s="92"/>
      <c r="CG87" s="92"/>
      <c r="CH87" s="92"/>
      <c r="CI87" s="92"/>
      <c r="CJ87" s="92"/>
      <c r="CK87" s="92"/>
      <c r="CL87" s="92"/>
      <c r="CM87" s="92"/>
      <c r="CN87" s="92"/>
      <c r="CO87" s="92"/>
      <c r="CP87" s="92"/>
      <c r="CQ87" s="92"/>
      <c r="CR87" s="92"/>
      <c r="CS87" s="92"/>
      <c r="CT87" s="92"/>
      <c r="CU87" s="92"/>
      <c r="CV87" s="92"/>
      <c r="CW87" s="92"/>
      <c r="CX87" s="92"/>
      <c r="CY87" s="92"/>
      <c r="CZ87" s="92"/>
      <c r="DA87" s="92"/>
      <c r="DB87" s="92"/>
      <c r="DC87" s="92"/>
      <c r="DD87" s="92"/>
      <c r="DE87" s="92"/>
      <c r="DF87" s="92"/>
      <c r="DG87" s="92"/>
      <c r="DH87" s="92"/>
      <c r="DI87" s="92"/>
      <c r="DJ87" s="92"/>
      <c r="DK87" s="92"/>
      <c r="DL87" s="92"/>
      <c r="DM87" s="92"/>
      <c r="DN87" s="92"/>
      <c r="DO87" s="92"/>
      <c r="DP87" s="92"/>
      <c r="DQ87" s="92"/>
      <c r="DR87" s="92"/>
      <c r="DS87" s="92"/>
      <c r="DT87" s="92"/>
      <c r="DU87" s="92"/>
      <c r="DV87" s="92"/>
      <c r="DW87" s="92"/>
      <c r="DX87" s="92"/>
      <c r="DY87" s="92"/>
      <c r="DZ87" s="92"/>
      <c r="EA87" s="92"/>
      <c r="EB87" s="92"/>
      <c r="EC87" s="92"/>
      <c r="ED87" s="92"/>
      <c r="EE87" s="92"/>
      <c r="EF87" s="92"/>
      <c r="EG87" s="92"/>
      <c r="EH87" s="92"/>
      <c r="EI87" s="92"/>
      <c r="EJ87" s="92"/>
      <c r="EK87" s="92"/>
      <c r="EL87" s="92"/>
      <c r="EM87" s="92"/>
      <c r="EN87" s="92"/>
      <c r="EO87" s="92"/>
      <c r="EP87" s="92"/>
      <c r="EQ87" s="92"/>
      <c r="ER87" s="92"/>
      <c r="ES87" s="92"/>
      <c r="ET87" s="92"/>
      <c r="EU87" s="92"/>
      <c r="EV87" s="92"/>
      <c r="EW87" s="92"/>
      <c r="EX87" s="92"/>
      <c r="EY87" s="92"/>
      <c r="EZ87" s="92"/>
      <c r="FA87" s="92"/>
      <c r="FB87" s="92"/>
      <c r="FC87" s="92"/>
      <c r="FD87" s="92"/>
      <c r="FE87" s="92"/>
      <c r="FF87" s="92"/>
      <c r="FG87" s="92"/>
      <c r="FH87" s="92"/>
      <c r="FI87" s="92"/>
      <c r="FJ87" s="92"/>
      <c r="FK87" s="92"/>
      <c r="FL87" s="92"/>
      <c r="FM87" s="92"/>
      <c r="FN87" s="92"/>
      <c r="FO87" s="92"/>
      <c r="FP87" s="92"/>
      <c r="FQ87" s="92"/>
      <c r="FR87" s="92"/>
      <c r="FS87" s="92"/>
      <c r="FT87" s="92"/>
      <c r="FU87" s="92"/>
      <c r="FV87" s="92"/>
      <c r="FW87" s="92"/>
      <c r="FX87" s="92"/>
      <c r="FY87" s="92"/>
      <c r="FZ87" s="92"/>
      <c r="GA87" s="92"/>
      <c r="GB87" s="92"/>
      <c r="GC87" s="92"/>
      <c r="GD87" s="92"/>
      <c r="GE87" s="92"/>
      <c r="GF87" s="92"/>
      <c r="GG87" s="92"/>
      <c r="GH87" s="92"/>
      <c r="GI87" s="92"/>
      <c r="GJ87" s="92"/>
      <c r="GK87" s="92"/>
      <c r="GL87" s="92"/>
      <c r="GM87" s="92"/>
    </row>
    <row r="88" spans="1:195" s="95" customFormat="1" ht="47.25" x14ac:dyDescent="0.25">
      <c r="A88" s="94"/>
      <c r="B88" s="38">
        <v>11</v>
      </c>
      <c r="C88" s="29">
        <v>1</v>
      </c>
      <c r="D88" s="33" t="s">
        <v>114</v>
      </c>
      <c r="E88" s="61" t="s">
        <v>113</v>
      </c>
      <c r="F88" s="29" t="s">
        <v>17</v>
      </c>
      <c r="G88" s="29">
        <v>905</v>
      </c>
      <c r="H88" s="33" t="s">
        <v>14</v>
      </c>
      <c r="I88" s="33" t="s">
        <v>15</v>
      </c>
      <c r="J88" s="31" t="s">
        <v>115</v>
      </c>
      <c r="K88" s="29">
        <v>0</v>
      </c>
      <c r="L88" s="59">
        <f>L89</f>
        <v>0</v>
      </c>
      <c r="M88" s="59">
        <f t="shared" ref="M88:N88" si="55">M89</f>
        <v>548.29999999999995</v>
      </c>
      <c r="N88" s="59">
        <f t="shared" si="55"/>
        <v>415.01862999999997</v>
      </c>
      <c r="O88" s="58"/>
      <c r="P88" s="58"/>
      <c r="Q88" s="59">
        <v>0</v>
      </c>
      <c r="R88" s="60">
        <f t="shared" si="31"/>
        <v>75.691889476563929</v>
      </c>
      <c r="S88" s="121"/>
      <c r="T88" s="92"/>
      <c r="U88" s="92"/>
      <c r="V88" s="92"/>
      <c r="W88" s="92"/>
      <c r="X88" s="92"/>
      <c r="Y88" s="92"/>
      <c r="Z88" s="92"/>
      <c r="AA88" s="92"/>
      <c r="AB88" s="92"/>
      <c r="AC88" s="92"/>
      <c r="AD88" s="92"/>
      <c r="AE88" s="92"/>
      <c r="AF88" s="92"/>
      <c r="AG88" s="92"/>
      <c r="AH88" s="92"/>
      <c r="AI88" s="92"/>
      <c r="AJ88" s="92"/>
      <c r="AK88" s="92"/>
      <c r="AL88" s="92"/>
      <c r="AM88" s="92"/>
      <c r="AN88" s="92"/>
      <c r="AO88" s="92"/>
      <c r="AP88" s="92"/>
      <c r="AQ88" s="92"/>
      <c r="AR88" s="92"/>
      <c r="AS88" s="92"/>
      <c r="AT88" s="92"/>
      <c r="AU88" s="92"/>
      <c r="AV88" s="92"/>
      <c r="AW88" s="92"/>
      <c r="AX88" s="92"/>
      <c r="AY88" s="92"/>
      <c r="AZ88" s="92"/>
      <c r="BA88" s="92"/>
      <c r="BB88" s="92"/>
      <c r="BC88" s="92"/>
      <c r="BD88" s="92"/>
      <c r="BE88" s="92"/>
      <c r="BF88" s="92"/>
      <c r="BG88" s="92"/>
      <c r="BH88" s="92"/>
      <c r="BI88" s="92"/>
      <c r="BJ88" s="92"/>
      <c r="BK88" s="92"/>
      <c r="BL88" s="92"/>
      <c r="BM88" s="92"/>
      <c r="BN88" s="92"/>
      <c r="BO88" s="92"/>
      <c r="BP88" s="92"/>
      <c r="BQ88" s="92"/>
      <c r="BR88" s="92"/>
      <c r="BS88" s="92"/>
      <c r="BT88" s="92"/>
      <c r="BU88" s="92"/>
      <c r="BV88" s="92"/>
      <c r="BW88" s="92"/>
      <c r="BX88" s="92"/>
      <c r="BY88" s="92"/>
      <c r="BZ88" s="92"/>
      <c r="CA88" s="92"/>
      <c r="CB88" s="92"/>
      <c r="CC88" s="92"/>
      <c r="CD88" s="92"/>
      <c r="CE88" s="92"/>
      <c r="CF88" s="92"/>
      <c r="CG88" s="92"/>
      <c r="CH88" s="92"/>
      <c r="CI88" s="92"/>
      <c r="CJ88" s="92"/>
      <c r="CK88" s="92"/>
      <c r="CL88" s="92"/>
      <c r="CM88" s="92"/>
      <c r="CN88" s="92"/>
      <c r="CO88" s="92"/>
      <c r="CP88" s="92"/>
      <c r="CQ88" s="92"/>
      <c r="CR88" s="92"/>
      <c r="CS88" s="92"/>
      <c r="CT88" s="92"/>
      <c r="CU88" s="92"/>
      <c r="CV88" s="92"/>
      <c r="CW88" s="92"/>
      <c r="CX88" s="92"/>
      <c r="CY88" s="92"/>
      <c r="CZ88" s="92"/>
      <c r="DA88" s="92"/>
      <c r="DB88" s="92"/>
      <c r="DC88" s="92"/>
      <c r="DD88" s="92"/>
      <c r="DE88" s="92"/>
      <c r="DF88" s="92"/>
      <c r="DG88" s="92"/>
      <c r="DH88" s="92"/>
      <c r="DI88" s="92"/>
      <c r="DJ88" s="92"/>
      <c r="DK88" s="92"/>
      <c r="DL88" s="92"/>
      <c r="DM88" s="92"/>
      <c r="DN88" s="92"/>
      <c r="DO88" s="92"/>
      <c r="DP88" s="92"/>
      <c r="DQ88" s="92"/>
      <c r="DR88" s="92"/>
      <c r="DS88" s="92"/>
      <c r="DT88" s="92"/>
      <c r="DU88" s="92"/>
      <c r="DV88" s="92"/>
      <c r="DW88" s="92"/>
      <c r="DX88" s="92"/>
      <c r="DY88" s="92"/>
      <c r="DZ88" s="92"/>
      <c r="EA88" s="92"/>
      <c r="EB88" s="92"/>
      <c r="EC88" s="92"/>
      <c r="ED88" s="92"/>
      <c r="EE88" s="92"/>
      <c r="EF88" s="92"/>
      <c r="EG88" s="92"/>
      <c r="EH88" s="92"/>
      <c r="EI88" s="92"/>
      <c r="EJ88" s="92"/>
      <c r="EK88" s="92"/>
      <c r="EL88" s="92"/>
      <c r="EM88" s="92"/>
      <c r="EN88" s="92"/>
      <c r="EO88" s="92"/>
      <c r="EP88" s="92"/>
      <c r="EQ88" s="92"/>
      <c r="ER88" s="92"/>
      <c r="ES88" s="92"/>
      <c r="ET88" s="92"/>
      <c r="EU88" s="92"/>
      <c r="EV88" s="92"/>
      <c r="EW88" s="92"/>
      <c r="EX88" s="92"/>
      <c r="EY88" s="92"/>
      <c r="EZ88" s="92"/>
      <c r="FA88" s="92"/>
      <c r="FB88" s="92"/>
      <c r="FC88" s="92"/>
      <c r="FD88" s="92"/>
      <c r="FE88" s="92"/>
      <c r="FF88" s="92"/>
      <c r="FG88" s="92"/>
      <c r="FH88" s="92"/>
      <c r="FI88" s="92"/>
      <c r="FJ88" s="92"/>
      <c r="FK88" s="92"/>
      <c r="FL88" s="92"/>
      <c r="FM88" s="92"/>
      <c r="FN88" s="92"/>
      <c r="FO88" s="92"/>
      <c r="FP88" s="92"/>
      <c r="FQ88" s="92"/>
      <c r="FR88" s="92"/>
      <c r="FS88" s="92"/>
      <c r="FT88" s="92"/>
      <c r="FU88" s="92"/>
      <c r="FV88" s="92"/>
      <c r="FW88" s="92"/>
      <c r="FX88" s="92"/>
      <c r="FY88" s="92"/>
      <c r="FZ88" s="92"/>
      <c r="GA88" s="92"/>
      <c r="GB88" s="92"/>
      <c r="GC88" s="92"/>
      <c r="GD88" s="92"/>
      <c r="GE88" s="92"/>
      <c r="GF88" s="92"/>
      <c r="GG88" s="92"/>
      <c r="GH88" s="92"/>
      <c r="GI88" s="92"/>
      <c r="GJ88" s="92"/>
      <c r="GK88" s="92"/>
      <c r="GL88" s="92"/>
      <c r="GM88" s="92"/>
    </row>
    <row r="89" spans="1:195" s="95" customFormat="1" ht="31.5" x14ac:dyDescent="0.25">
      <c r="A89" s="94"/>
      <c r="B89" s="38">
        <v>11</v>
      </c>
      <c r="C89" s="29">
        <v>1</v>
      </c>
      <c r="D89" s="33" t="s">
        <v>114</v>
      </c>
      <c r="E89" s="61" t="s">
        <v>44</v>
      </c>
      <c r="F89" s="29" t="s">
        <v>17</v>
      </c>
      <c r="G89" s="29">
        <v>905</v>
      </c>
      <c r="H89" s="33" t="s">
        <v>14</v>
      </c>
      <c r="I89" s="33" t="s">
        <v>15</v>
      </c>
      <c r="J89" s="31" t="s">
        <v>115</v>
      </c>
      <c r="K89" s="29">
        <v>244</v>
      </c>
      <c r="L89" s="59">
        <v>0</v>
      </c>
      <c r="M89" s="58">
        <v>548.29999999999995</v>
      </c>
      <c r="N89" s="58">
        <v>415.01862999999997</v>
      </c>
      <c r="O89" s="58"/>
      <c r="P89" s="58"/>
      <c r="Q89" s="59">
        <v>0</v>
      </c>
      <c r="R89" s="60">
        <f t="shared" si="31"/>
        <v>75.691889476563929</v>
      </c>
      <c r="S89" s="121"/>
      <c r="T89" s="92"/>
      <c r="U89" s="92"/>
      <c r="V89" s="92"/>
      <c r="W89" s="92"/>
      <c r="X89" s="92"/>
      <c r="Y89" s="92"/>
      <c r="Z89" s="92"/>
      <c r="AA89" s="92"/>
      <c r="AB89" s="92"/>
      <c r="AC89" s="92"/>
      <c r="AD89" s="92"/>
      <c r="AE89" s="92"/>
      <c r="AF89" s="92"/>
      <c r="AG89" s="92"/>
      <c r="AH89" s="92"/>
      <c r="AI89" s="92"/>
      <c r="AJ89" s="92"/>
      <c r="AK89" s="92"/>
      <c r="AL89" s="92"/>
      <c r="AM89" s="92"/>
      <c r="AN89" s="92"/>
      <c r="AO89" s="92"/>
      <c r="AP89" s="92"/>
      <c r="AQ89" s="92"/>
      <c r="AR89" s="92"/>
      <c r="AS89" s="92"/>
      <c r="AT89" s="92"/>
      <c r="AU89" s="92"/>
      <c r="AV89" s="92"/>
      <c r="AW89" s="92"/>
      <c r="AX89" s="92"/>
      <c r="AY89" s="92"/>
      <c r="AZ89" s="92"/>
      <c r="BA89" s="92"/>
      <c r="BB89" s="92"/>
      <c r="BC89" s="92"/>
      <c r="BD89" s="92"/>
      <c r="BE89" s="92"/>
      <c r="BF89" s="92"/>
      <c r="BG89" s="92"/>
      <c r="BH89" s="92"/>
      <c r="BI89" s="92"/>
      <c r="BJ89" s="92"/>
      <c r="BK89" s="92"/>
      <c r="BL89" s="92"/>
      <c r="BM89" s="92"/>
      <c r="BN89" s="92"/>
      <c r="BO89" s="92"/>
      <c r="BP89" s="92"/>
      <c r="BQ89" s="92"/>
      <c r="BR89" s="92"/>
      <c r="BS89" s="92"/>
      <c r="BT89" s="92"/>
      <c r="BU89" s="92"/>
      <c r="BV89" s="92"/>
      <c r="BW89" s="92"/>
      <c r="BX89" s="92"/>
      <c r="BY89" s="92"/>
      <c r="BZ89" s="92"/>
      <c r="CA89" s="92"/>
      <c r="CB89" s="92"/>
      <c r="CC89" s="92"/>
      <c r="CD89" s="92"/>
      <c r="CE89" s="92"/>
      <c r="CF89" s="92"/>
      <c r="CG89" s="92"/>
      <c r="CH89" s="92"/>
      <c r="CI89" s="92"/>
      <c r="CJ89" s="92"/>
      <c r="CK89" s="92"/>
      <c r="CL89" s="92"/>
      <c r="CM89" s="92"/>
      <c r="CN89" s="92"/>
      <c r="CO89" s="92"/>
      <c r="CP89" s="92"/>
      <c r="CQ89" s="92"/>
      <c r="CR89" s="92"/>
      <c r="CS89" s="92"/>
      <c r="CT89" s="92"/>
      <c r="CU89" s="92"/>
      <c r="CV89" s="92"/>
      <c r="CW89" s="92"/>
      <c r="CX89" s="92"/>
      <c r="CY89" s="92"/>
      <c r="CZ89" s="92"/>
      <c r="DA89" s="92"/>
      <c r="DB89" s="92"/>
      <c r="DC89" s="92"/>
      <c r="DD89" s="92"/>
      <c r="DE89" s="92"/>
      <c r="DF89" s="92"/>
      <c r="DG89" s="92"/>
      <c r="DH89" s="92"/>
      <c r="DI89" s="92"/>
      <c r="DJ89" s="92"/>
      <c r="DK89" s="92"/>
      <c r="DL89" s="92"/>
      <c r="DM89" s="92"/>
      <c r="DN89" s="92"/>
      <c r="DO89" s="92"/>
      <c r="DP89" s="92"/>
      <c r="DQ89" s="92"/>
      <c r="DR89" s="92"/>
      <c r="DS89" s="92"/>
      <c r="DT89" s="92"/>
      <c r="DU89" s="92"/>
      <c r="DV89" s="92"/>
      <c r="DW89" s="92"/>
      <c r="DX89" s="92"/>
      <c r="DY89" s="92"/>
      <c r="DZ89" s="92"/>
      <c r="EA89" s="92"/>
      <c r="EB89" s="92"/>
      <c r="EC89" s="92"/>
      <c r="ED89" s="92"/>
      <c r="EE89" s="92"/>
      <c r="EF89" s="92"/>
      <c r="EG89" s="92"/>
      <c r="EH89" s="92"/>
      <c r="EI89" s="92"/>
      <c r="EJ89" s="92"/>
      <c r="EK89" s="92"/>
      <c r="EL89" s="92"/>
      <c r="EM89" s="92"/>
      <c r="EN89" s="92"/>
      <c r="EO89" s="92"/>
      <c r="EP89" s="92"/>
      <c r="EQ89" s="92"/>
      <c r="ER89" s="92"/>
      <c r="ES89" s="92"/>
      <c r="ET89" s="92"/>
      <c r="EU89" s="92"/>
      <c r="EV89" s="92"/>
      <c r="EW89" s="92"/>
      <c r="EX89" s="92"/>
      <c r="EY89" s="92"/>
      <c r="EZ89" s="92"/>
      <c r="FA89" s="92"/>
      <c r="FB89" s="92"/>
      <c r="FC89" s="92"/>
      <c r="FD89" s="92"/>
      <c r="FE89" s="92"/>
      <c r="FF89" s="92"/>
      <c r="FG89" s="92"/>
      <c r="FH89" s="92"/>
      <c r="FI89" s="92"/>
      <c r="FJ89" s="92"/>
      <c r="FK89" s="92"/>
      <c r="FL89" s="92"/>
      <c r="FM89" s="92"/>
      <c r="FN89" s="92"/>
      <c r="FO89" s="92"/>
      <c r="FP89" s="92"/>
      <c r="FQ89" s="92"/>
      <c r="FR89" s="92"/>
      <c r="FS89" s="92"/>
      <c r="FT89" s="92"/>
      <c r="FU89" s="92"/>
      <c r="FV89" s="92"/>
      <c r="FW89" s="92"/>
      <c r="FX89" s="92"/>
      <c r="FY89" s="92"/>
      <c r="FZ89" s="92"/>
      <c r="GA89" s="92"/>
      <c r="GB89" s="92"/>
      <c r="GC89" s="92"/>
      <c r="GD89" s="92"/>
      <c r="GE89" s="92"/>
      <c r="GF89" s="92"/>
      <c r="GG89" s="92"/>
      <c r="GH89" s="92"/>
      <c r="GI89" s="92"/>
      <c r="GJ89" s="92"/>
      <c r="GK89" s="92"/>
      <c r="GL89" s="92"/>
      <c r="GM89" s="92"/>
    </row>
    <row r="90" spans="1:195" s="7" customFormat="1" ht="47.25" x14ac:dyDescent="0.25">
      <c r="A90" s="12"/>
      <c r="B90" s="125">
        <v>11</v>
      </c>
      <c r="C90" s="122">
        <v>1</v>
      </c>
      <c r="D90" s="18"/>
      <c r="E90" s="141" t="s">
        <v>117</v>
      </c>
      <c r="F90" s="122" t="s">
        <v>17</v>
      </c>
      <c r="G90" s="122">
        <v>905</v>
      </c>
      <c r="H90" s="18" t="s">
        <v>14</v>
      </c>
      <c r="I90" s="18" t="s">
        <v>15</v>
      </c>
      <c r="J90" s="122">
        <v>1110200000</v>
      </c>
      <c r="K90" s="122"/>
      <c r="L90" s="17">
        <f>L91</f>
        <v>0</v>
      </c>
      <c r="M90" s="17">
        <f t="shared" ref="M90:N90" si="56">M91</f>
        <v>79.209999999999994</v>
      </c>
      <c r="N90" s="17">
        <f t="shared" si="56"/>
        <v>79.209999999999994</v>
      </c>
      <c r="O90" s="57"/>
      <c r="P90" s="57"/>
      <c r="Q90" s="17">
        <v>0</v>
      </c>
      <c r="R90" s="52">
        <f t="shared" si="31"/>
        <v>100</v>
      </c>
      <c r="S90" s="140"/>
    </row>
    <row r="91" spans="1:195" s="95" customFormat="1" ht="87" customHeight="1" x14ac:dyDescent="0.25">
      <c r="A91" s="94"/>
      <c r="B91" s="38">
        <v>11</v>
      </c>
      <c r="C91" s="29">
        <v>1</v>
      </c>
      <c r="D91" s="33" t="s">
        <v>118</v>
      </c>
      <c r="E91" s="61" t="s">
        <v>119</v>
      </c>
      <c r="F91" s="29" t="s">
        <v>17</v>
      </c>
      <c r="G91" s="29">
        <v>905</v>
      </c>
      <c r="H91" s="33" t="s">
        <v>14</v>
      </c>
      <c r="I91" s="33" t="s">
        <v>15</v>
      </c>
      <c r="J91" s="31">
        <v>1110262460</v>
      </c>
      <c r="K91" s="29">
        <v>0</v>
      </c>
      <c r="L91" s="59">
        <f>L92</f>
        <v>0</v>
      </c>
      <c r="M91" s="59">
        <f t="shared" ref="M91:N91" si="57">M92</f>
        <v>79.209999999999994</v>
      </c>
      <c r="N91" s="59">
        <f t="shared" si="57"/>
        <v>79.209999999999994</v>
      </c>
      <c r="O91" s="58"/>
      <c r="P91" s="58"/>
      <c r="Q91" s="59">
        <v>0</v>
      </c>
      <c r="R91" s="60">
        <f t="shared" si="31"/>
        <v>100</v>
      </c>
      <c r="S91" s="121"/>
      <c r="T91" s="92"/>
      <c r="U91" s="92"/>
      <c r="V91" s="92"/>
      <c r="W91" s="92"/>
      <c r="X91" s="92"/>
      <c r="Y91" s="92"/>
      <c r="Z91" s="92"/>
      <c r="AA91" s="92"/>
      <c r="AB91" s="92"/>
      <c r="AC91" s="92"/>
      <c r="AD91" s="92"/>
      <c r="AE91" s="92"/>
      <c r="AF91" s="92"/>
      <c r="AG91" s="92"/>
      <c r="AH91" s="92"/>
      <c r="AI91" s="92"/>
      <c r="AJ91" s="92"/>
      <c r="AK91" s="92"/>
      <c r="AL91" s="92"/>
      <c r="AM91" s="92"/>
      <c r="AN91" s="92"/>
      <c r="AO91" s="92"/>
      <c r="AP91" s="92"/>
      <c r="AQ91" s="92"/>
      <c r="AR91" s="92"/>
      <c r="AS91" s="92"/>
      <c r="AT91" s="92"/>
      <c r="AU91" s="92"/>
      <c r="AV91" s="92"/>
      <c r="AW91" s="92"/>
      <c r="AX91" s="92"/>
      <c r="AY91" s="92"/>
      <c r="AZ91" s="92"/>
      <c r="BA91" s="92"/>
      <c r="BB91" s="92"/>
      <c r="BC91" s="92"/>
      <c r="BD91" s="92"/>
      <c r="BE91" s="92"/>
      <c r="BF91" s="92"/>
      <c r="BG91" s="92"/>
      <c r="BH91" s="92"/>
      <c r="BI91" s="92"/>
      <c r="BJ91" s="92"/>
      <c r="BK91" s="92"/>
      <c r="BL91" s="92"/>
      <c r="BM91" s="92"/>
      <c r="BN91" s="92"/>
      <c r="BO91" s="92"/>
      <c r="BP91" s="92"/>
      <c r="BQ91" s="92"/>
      <c r="BR91" s="92"/>
      <c r="BS91" s="92"/>
      <c r="BT91" s="92"/>
      <c r="BU91" s="92"/>
      <c r="BV91" s="92"/>
      <c r="BW91" s="92"/>
      <c r="BX91" s="92"/>
      <c r="BY91" s="92"/>
      <c r="BZ91" s="92"/>
      <c r="CA91" s="92"/>
      <c r="CB91" s="92"/>
      <c r="CC91" s="92"/>
      <c r="CD91" s="92"/>
      <c r="CE91" s="92"/>
      <c r="CF91" s="92"/>
      <c r="CG91" s="92"/>
      <c r="CH91" s="92"/>
      <c r="CI91" s="92"/>
      <c r="CJ91" s="92"/>
      <c r="CK91" s="92"/>
      <c r="CL91" s="92"/>
      <c r="CM91" s="92"/>
      <c r="CN91" s="92"/>
      <c r="CO91" s="92"/>
      <c r="CP91" s="92"/>
      <c r="CQ91" s="92"/>
      <c r="CR91" s="92"/>
      <c r="CS91" s="92"/>
      <c r="CT91" s="92"/>
      <c r="CU91" s="92"/>
      <c r="CV91" s="92"/>
      <c r="CW91" s="92"/>
      <c r="CX91" s="92"/>
      <c r="CY91" s="92"/>
      <c r="CZ91" s="92"/>
      <c r="DA91" s="92"/>
      <c r="DB91" s="92"/>
      <c r="DC91" s="92"/>
      <c r="DD91" s="92"/>
      <c r="DE91" s="92"/>
      <c r="DF91" s="92"/>
      <c r="DG91" s="92"/>
      <c r="DH91" s="92"/>
      <c r="DI91" s="92"/>
      <c r="DJ91" s="92"/>
      <c r="DK91" s="92"/>
      <c r="DL91" s="92"/>
      <c r="DM91" s="92"/>
      <c r="DN91" s="92"/>
      <c r="DO91" s="92"/>
      <c r="DP91" s="92"/>
      <c r="DQ91" s="92"/>
      <c r="DR91" s="92"/>
      <c r="DS91" s="92"/>
      <c r="DT91" s="92"/>
      <c r="DU91" s="92"/>
      <c r="DV91" s="92"/>
      <c r="DW91" s="92"/>
      <c r="DX91" s="92"/>
      <c r="DY91" s="92"/>
      <c r="DZ91" s="92"/>
      <c r="EA91" s="92"/>
      <c r="EB91" s="92"/>
      <c r="EC91" s="92"/>
      <c r="ED91" s="92"/>
      <c r="EE91" s="92"/>
      <c r="EF91" s="92"/>
      <c r="EG91" s="92"/>
      <c r="EH91" s="92"/>
      <c r="EI91" s="92"/>
      <c r="EJ91" s="92"/>
      <c r="EK91" s="92"/>
      <c r="EL91" s="92"/>
      <c r="EM91" s="92"/>
      <c r="EN91" s="92"/>
      <c r="EO91" s="92"/>
      <c r="EP91" s="92"/>
      <c r="EQ91" s="92"/>
      <c r="ER91" s="92"/>
      <c r="ES91" s="92"/>
      <c r="ET91" s="92"/>
      <c r="EU91" s="92"/>
      <c r="EV91" s="92"/>
      <c r="EW91" s="92"/>
      <c r="EX91" s="92"/>
      <c r="EY91" s="92"/>
      <c r="EZ91" s="92"/>
      <c r="FA91" s="92"/>
      <c r="FB91" s="92"/>
      <c r="FC91" s="92"/>
      <c r="FD91" s="92"/>
      <c r="FE91" s="92"/>
      <c r="FF91" s="92"/>
      <c r="FG91" s="92"/>
      <c r="FH91" s="92"/>
      <c r="FI91" s="92"/>
      <c r="FJ91" s="92"/>
      <c r="FK91" s="92"/>
      <c r="FL91" s="92"/>
      <c r="FM91" s="92"/>
      <c r="FN91" s="92"/>
      <c r="FO91" s="92"/>
      <c r="FP91" s="92"/>
      <c r="FQ91" s="92"/>
      <c r="FR91" s="92"/>
      <c r="FS91" s="92"/>
      <c r="FT91" s="92"/>
      <c r="FU91" s="92"/>
      <c r="FV91" s="92"/>
      <c r="FW91" s="92"/>
      <c r="FX91" s="92"/>
      <c r="FY91" s="92"/>
      <c r="FZ91" s="92"/>
      <c r="GA91" s="92"/>
      <c r="GB91" s="92"/>
      <c r="GC91" s="92"/>
      <c r="GD91" s="92"/>
      <c r="GE91" s="92"/>
      <c r="GF91" s="92"/>
      <c r="GG91" s="92"/>
      <c r="GH91" s="92"/>
      <c r="GI91" s="92"/>
      <c r="GJ91" s="92"/>
      <c r="GK91" s="92"/>
      <c r="GL91" s="92"/>
      <c r="GM91" s="92"/>
    </row>
    <row r="92" spans="1:195" s="95" customFormat="1" ht="31.5" x14ac:dyDescent="0.25">
      <c r="A92" s="94"/>
      <c r="B92" s="38">
        <v>11</v>
      </c>
      <c r="C92" s="29">
        <v>1</v>
      </c>
      <c r="D92" s="33" t="s">
        <v>118</v>
      </c>
      <c r="E92" s="61" t="s">
        <v>44</v>
      </c>
      <c r="F92" s="29" t="s">
        <v>17</v>
      </c>
      <c r="G92" s="29">
        <v>905</v>
      </c>
      <c r="H92" s="33" t="s">
        <v>14</v>
      </c>
      <c r="I92" s="33" t="s">
        <v>15</v>
      </c>
      <c r="J92" s="31">
        <v>1110262460</v>
      </c>
      <c r="K92" s="29">
        <v>244</v>
      </c>
      <c r="L92" s="59">
        <v>0</v>
      </c>
      <c r="M92" s="58">
        <v>79.209999999999994</v>
      </c>
      <c r="N92" s="58">
        <v>79.209999999999994</v>
      </c>
      <c r="O92" s="58"/>
      <c r="P92" s="58"/>
      <c r="Q92" s="59">
        <v>0</v>
      </c>
      <c r="R92" s="60">
        <f t="shared" si="31"/>
        <v>100</v>
      </c>
      <c r="S92" s="121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2"/>
      <c r="AH92" s="92"/>
      <c r="AI92" s="92"/>
      <c r="AJ92" s="92"/>
      <c r="AK92" s="92"/>
      <c r="AL92" s="92"/>
      <c r="AM92" s="92"/>
      <c r="AN92" s="92"/>
      <c r="AO92" s="92"/>
      <c r="AP92" s="92"/>
      <c r="AQ92" s="92"/>
      <c r="AR92" s="92"/>
      <c r="AS92" s="92"/>
      <c r="AT92" s="92"/>
      <c r="AU92" s="92"/>
      <c r="AV92" s="92"/>
      <c r="AW92" s="92"/>
      <c r="AX92" s="92"/>
      <c r="AY92" s="92"/>
      <c r="AZ92" s="92"/>
      <c r="BA92" s="92"/>
      <c r="BB92" s="92"/>
      <c r="BC92" s="92"/>
      <c r="BD92" s="92"/>
      <c r="BE92" s="92"/>
      <c r="BF92" s="92"/>
      <c r="BG92" s="92"/>
      <c r="BH92" s="92"/>
      <c r="BI92" s="92"/>
      <c r="BJ92" s="92"/>
      <c r="BK92" s="92"/>
      <c r="BL92" s="92"/>
      <c r="BM92" s="92"/>
      <c r="BN92" s="92"/>
      <c r="BO92" s="92"/>
      <c r="BP92" s="92"/>
      <c r="BQ92" s="92"/>
      <c r="BR92" s="92"/>
      <c r="BS92" s="92"/>
      <c r="BT92" s="92"/>
      <c r="BU92" s="92"/>
      <c r="BV92" s="92"/>
      <c r="BW92" s="92"/>
      <c r="BX92" s="92"/>
      <c r="BY92" s="92"/>
      <c r="BZ92" s="92"/>
      <c r="CA92" s="92"/>
      <c r="CB92" s="92"/>
      <c r="CC92" s="92"/>
      <c r="CD92" s="92"/>
      <c r="CE92" s="92"/>
      <c r="CF92" s="92"/>
      <c r="CG92" s="92"/>
      <c r="CH92" s="92"/>
      <c r="CI92" s="92"/>
      <c r="CJ92" s="92"/>
      <c r="CK92" s="92"/>
      <c r="CL92" s="92"/>
      <c r="CM92" s="92"/>
      <c r="CN92" s="92"/>
      <c r="CO92" s="92"/>
      <c r="CP92" s="92"/>
      <c r="CQ92" s="92"/>
      <c r="CR92" s="92"/>
      <c r="CS92" s="92"/>
      <c r="CT92" s="92"/>
      <c r="CU92" s="92"/>
      <c r="CV92" s="92"/>
      <c r="CW92" s="92"/>
      <c r="CX92" s="92"/>
      <c r="CY92" s="92"/>
      <c r="CZ92" s="92"/>
      <c r="DA92" s="92"/>
      <c r="DB92" s="92"/>
      <c r="DC92" s="92"/>
      <c r="DD92" s="92"/>
      <c r="DE92" s="92"/>
      <c r="DF92" s="92"/>
      <c r="DG92" s="92"/>
      <c r="DH92" s="92"/>
      <c r="DI92" s="92"/>
      <c r="DJ92" s="92"/>
      <c r="DK92" s="92"/>
      <c r="DL92" s="92"/>
      <c r="DM92" s="92"/>
      <c r="DN92" s="92"/>
      <c r="DO92" s="92"/>
      <c r="DP92" s="92"/>
      <c r="DQ92" s="92"/>
      <c r="DR92" s="92"/>
      <c r="DS92" s="92"/>
      <c r="DT92" s="92"/>
      <c r="DU92" s="92"/>
      <c r="DV92" s="92"/>
      <c r="DW92" s="92"/>
      <c r="DX92" s="92"/>
      <c r="DY92" s="92"/>
      <c r="DZ92" s="92"/>
      <c r="EA92" s="92"/>
      <c r="EB92" s="92"/>
      <c r="EC92" s="92"/>
      <c r="ED92" s="92"/>
      <c r="EE92" s="92"/>
      <c r="EF92" s="92"/>
      <c r="EG92" s="92"/>
      <c r="EH92" s="92"/>
      <c r="EI92" s="92"/>
      <c r="EJ92" s="92"/>
      <c r="EK92" s="92"/>
      <c r="EL92" s="92"/>
      <c r="EM92" s="92"/>
      <c r="EN92" s="92"/>
      <c r="EO92" s="92"/>
      <c r="EP92" s="92"/>
      <c r="EQ92" s="92"/>
      <c r="ER92" s="92"/>
      <c r="ES92" s="92"/>
      <c r="ET92" s="92"/>
      <c r="EU92" s="92"/>
      <c r="EV92" s="92"/>
      <c r="EW92" s="92"/>
      <c r="EX92" s="92"/>
      <c r="EY92" s="92"/>
      <c r="EZ92" s="92"/>
      <c r="FA92" s="92"/>
      <c r="FB92" s="92"/>
      <c r="FC92" s="92"/>
      <c r="FD92" s="92"/>
      <c r="FE92" s="92"/>
      <c r="FF92" s="92"/>
      <c r="FG92" s="92"/>
      <c r="FH92" s="92"/>
      <c r="FI92" s="92"/>
      <c r="FJ92" s="92"/>
      <c r="FK92" s="92"/>
      <c r="FL92" s="92"/>
      <c r="FM92" s="92"/>
      <c r="FN92" s="92"/>
      <c r="FO92" s="92"/>
      <c r="FP92" s="92"/>
      <c r="FQ92" s="92"/>
      <c r="FR92" s="92"/>
      <c r="FS92" s="92"/>
      <c r="FT92" s="92"/>
      <c r="FU92" s="92"/>
      <c r="FV92" s="92"/>
      <c r="FW92" s="92"/>
      <c r="FX92" s="92"/>
      <c r="FY92" s="92"/>
      <c r="FZ92" s="92"/>
      <c r="GA92" s="92"/>
      <c r="GB92" s="92"/>
      <c r="GC92" s="92"/>
      <c r="GD92" s="92"/>
      <c r="GE92" s="92"/>
      <c r="GF92" s="92"/>
      <c r="GG92" s="92"/>
      <c r="GH92" s="92"/>
      <c r="GI92" s="92"/>
      <c r="GJ92" s="92"/>
      <c r="GK92" s="92"/>
      <c r="GL92" s="92"/>
      <c r="GM92" s="92"/>
    </row>
    <row r="93" spans="1:195" s="7" customFormat="1" ht="31.5" x14ac:dyDescent="0.25">
      <c r="A93" s="12"/>
      <c r="B93" s="125">
        <v>11</v>
      </c>
      <c r="C93" s="122">
        <v>1</v>
      </c>
      <c r="D93" s="18"/>
      <c r="E93" s="136" t="s">
        <v>35</v>
      </c>
      <c r="F93" s="122" t="s">
        <v>17</v>
      </c>
      <c r="G93" s="122">
        <v>905</v>
      </c>
      <c r="H93" s="18" t="s">
        <v>14</v>
      </c>
      <c r="I93" s="18" t="s">
        <v>15</v>
      </c>
      <c r="J93" s="137">
        <v>1110500000</v>
      </c>
      <c r="K93" s="122"/>
      <c r="L93" s="17">
        <f>SUM(L94,L96,L98,L100)</f>
        <v>2700</v>
      </c>
      <c r="M93" s="17">
        <f t="shared" ref="M93:N93" si="58">SUM(M94,M96,M98,M100)</f>
        <v>3488.25</v>
      </c>
      <c r="N93" s="17">
        <f t="shared" si="58"/>
        <v>3180.3289199999999</v>
      </c>
      <c r="O93" s="57"/>
      <c r="P93" s="57"/>
      <c r="Q93" s="17">
        <f t="shared" si="30"/>
        <v>117.78995999999999</v>
      </c>
      <c r="R93" s="52">
        <f t="shared" si="31"/>
        <v>91.17262008170286</v>
      </c>
      <c r="S93" s="140"/>
    </row>
    <row r="94" spans="1:195" s="95" customFormat="1" ht="40.5" customHeight="1" x14ac:dyDescent="0.25">
      <c r="A94" s="94"/>
      <c r="B94" s="38">
        <v>11</v>
      </c>
      <c r="C94" s="29">
        <v>1</v>
      </c>
      <c r="D94" s="33">
        <v>562360</v>
      </c>
      <c r="E94" s="61" t="s">
        <v>47</v>
      </c>
      <c r="F94" s="29" t="s">
        <v>17</v>
      </c>
      <c r="G94" s="29">
        <v>905</v>
      </c>
      <c r="H94" s="33" t="s">
        <v>14</v>
      </c>
      <c r="I94" s="33" t="s">
        <v>15</v>
      </c>
      <c r="J94" s="31">
        <v>1110562360</v>
      </c>
      <c r="K94" s="29">
        <v>0</v>
      </c>
      <c r="L94" s="59">
        <f>L95</f>
        <v>594</v>
      </c>
      <c r="M94" s="59">
        <f t="shared" ref="M94:N94" si="59">M95</f>
        <v>1494.75</v>
      </c>
      <c r="N94" s="59">
        <f t="shared" si="59"/>
        <v>1201.8289199999999</v>
      </c>
      <c r="O94" s="59"/>
      <c r="P94" s="59"/>
      <c r="Q94" s="59">
        <f t="shared" si="30"/>
        <v>202.32810101010102</v>
      </c>
      <c r="R94" s="60">
        <f t="shared" si="31"/>
        <v>80.403339688911174</v>
      </c>
      <c r="S94" s="121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2"/>
      <c r="AH94" s="92"/>
      <c r="AI94" s="92"/>
      <c r="AJ94" s="92"/>
      <c r="AK94" s="92"/>
      <c r="AL94" s="92"/>
      <c r="AM94" s="92"/>
      <c r="AN94" s="92"/>
      <c r="AO94" s="92"/>
      <c r="AP94" s="92"/>
      <c r="AQ94" s="92"/>
      <c r="AR94" s="92"/>
      <c r="AS94" s="92"/>
      <c r="AT94" s="92"/>
      <c r="AU94" s="92"/>
      <c r="AV94" s="92"/>
      <c r="AW94" s="92"/>
      <c r="AX94" s="92"/>
      <c r="AY94" s="92"/>
      <c r="AZ94" s="92"/>
      <c r="BA94" s="92"/>
      <c r="BB94" s="92"/>
      <c r="BC94" s="92"/>
      <c r="BD94" s="92"/>
      <c r="BE94" s="92"/>
      <c r="BF94" s="92"/>
      <c r="BG94" s="92"/>
      <c r="BH94" s="92"/>
      <c r="BI94" s="92"/>
      <c r="BJ94" s="92"/>
      <c r="BK94" s="92"/>
      <c r="BL94" s="92"/>
      <c r="BM94" s="92"/>
      <c r="BN94" s="92"/>
      <c r="BO94" s="92"/>
      <c r="BP94" s="92"/>
      <c r="BQ94" s="92"/>
      <c r="BR94" s="92"/>
      <c r="BS94" s="92"/>
      <c r="BT94" s="92"/>
      <c r="BU94" s="92"/>
      <c r="BV94" s="92"/>
      <c r="BW94" s="92"/>
      <c r="BX94" s="92"/>
      <c r="BY94" s="92"/>
      <c r="BZ94" s="92"/>
      <c r="CA94" s="92"/>
      <c r="CB94" s="92"/>
      <c r="CC94" s="92"/>
      <c r="CD94" s="92"/>
      <c r="CE94" s="92"/>
      <c r="CF94" s="92"/>
      <c r="CG94" s="92"/>
      <c r="CH94" s="92"/>
      <c r="CI94" s="92"/>
      <c r="CJ94" s="92"/>
      <c r="CK94" s="92"/>
      <c r="CL94" s="92"/>
      <c r="CM94" s="92"/>
      <c r="CN94" s="92"/>
      <c r="CO94" s="92"/>
      <c r="CP94" s="92"/>
      <c r="CQ94" s="92"/>
      <c r="CR94" s="92"/>
      <c r="CS94" s="92"/>
      <c r="CT94" s="92"/>
      <c r="CU94" s="92"/>
      <c r="CV94" s="92"/>
      <c r="CW94" s="92"/>
      <c r="CX94" s="92"/>
      <c r="CY94" s="92"/>
      <c r="CZ94" s="92"/>
      <c r="DA94" s="92"/>
      <c r="DB94" s="92"/>
      <c r="DC94" s="92"/>
      <c r="DD94" s="92"/>
      <c r="DE94" s="92"/>
      <c r="DF94" s="92"/>
      <c r="DG94" s="92"/>
      <c r="DH94" s="92"/>
      <c r="DI94" s="92"/>
      <c r="DJ94" s="92"/>
      <c r="DK94" s="92"/>
      <c r="DL94" s="92"/>
      <c r="DM94" s="92"/>
      <c r="DN94" s="92"/>
      <c r="DO94" s="92"/>
      <c r="DP94" s="92"/>
      <c r="DQ94" s="92"/>
      <c r="DR94" s="92"/>
      <c r="DS94" s="92"/>
      <c r="DT94" s="92"/>
      <c r="DU94" s="92"/>
      <c r="DV94" s="92"/>
      <c r="DW94" s="92"/>
      <c r="DX94" s="92"/>
      <c r="DY94" s="92"/>
      <c r="DZ94" s="92"/>
      <c r="EA94" s="92"/>
      <c r="EB94" s="92"/>
      <c r="EC94" s="92"/>
      <c r="ED94" s="92"/>
      <c r="EE94" s="92"/>
      <c r="EF94" s="92"/>
      <c r="EG94" s="92"/>
      <c r="EH94" s="92"/>
      <c r="EI94" s="92"/>
      <c r="EJ94" s="92"/>
      <c r="EK94" s="92"/>
      <c r="EL94" s="92"/>
      <c r="EM94" s="92"/>
      <c r="EN94" s="92"/>
      <c r="EO94" s="92"/>
      <c r="EP94" s="92"/>
      <c r="EQ94" s="92"/>
      <c r="ER94" s="92"/>
      <c r="ES94" s="92"/>
      <c r="ET94" s="92"/>
      <c r="EU94" s="92"/>
      <c r="EV94" s="92"/>
      <c r="EW94" s="92"/>
      <c r="EX94" s="92"/>
      <c r="EY94" s="92"/>
      <c r="EZ94" s="92"/>
      <c r="FA94" s="92"/>
      <c r="FB94" s="92"/>
      <c r="FC94" s="92"/>
      <c r="FD94" s="92"/>
      <c r="FE94" s="92"/>
      <c r="FF94" s="92"/>
      <c r="FG94" s="92"/>
      <c r="FH94" s="92"/>
      <c r="FI94" s="92"/>
      <c r="FJ94" s="92"/>
      <c r="FK94" s="92"/>
      <c r="FL94" s="92"/>
      <c r="FM94" s="92"/>
      <c r="FN94" s="92"/>
      <c r="FO94" s="92"/>
      <c r="FP94" s="92"/>
      <c r="FQ94" s="92"/>
      <c r="FR94" s="92"/>
      <c r="FS94" s="92"/>
      <c r="FT94" s="92"/>
      <c r="FU94" s="92"/>
      <c r="FV94" s="92"/>
      <c r="FW94" s="92"/>
      <c r="FX94" s="92"/>
      <c r="FY94" s="92"/>
      <c r="FZ94" s="92"/>
      <c r="GA94" s="92"/>
      <c r="GB94" s="92"/>
      <c r="GC94" s="92"/>
      <c r="GD94" s="92"/>
      <c r="GE94" s="92"/>
      <c r="GF94" s="92"/>
      <c r="GG94" s="92"/>
      <c r="GH94" s="92"/>
      <c r="GI94" s="92"/>
      <c r="GJ94" s="92"/>
      <c r="GK94" s="92"/>
      <c r="GL94" s="92"/>
      <c r="GM94" s="92"/>
    </row>
    <row r="95" spans="1:195" s="95" customFormat="1" ht="33" customHeight="1" x14ac:dyDescent="0.25">
      <c r="A95" s="94"/>
      <c r="B95" s="38">
        <v>11</v>
      </c>
      <c r="C95" s="29">
        <v>1</v>
      </c>
      <c r="D95" s="33">
        <v>562360</v>
      </c>
      <c r="E95" s="61" t="s">
        <v>43</v>
      </c>
      <c r="F95" s="29" t="s">
        <v>17</v>
      </c>
      <c r="G95" s="29">
        <v>905</v>
      </c>
      <c r="H95" s="33" t="s">
        <v>14</v>
      </c>
      <c r="I95" s="33" t="s">
        <v>15</v>
      </c>
      <c r="J95" s="31">
        <v>1110562360</v>
      </c>
      <c r="K95" s="29">
        <v>244</v>
      </c>
      <c r="L95" s="59">
        <v>594</v>
      </c>
      <c r="M95" s="58">
        <v>1494.75</v>
      </c>
      <c r="N95" s="58">
        <v>1201.8289199999999</v>
      </c>
      <c r="O95" s="58"/>
      <c r="P95" s="58"/>
      <c r="Q95" s="59">
        <f t="shared" si="30"/>
        <v>202.32810101010102</v>
      </c>
      <c r="R95" s="60">
        <f t="shared" si="31"/>
        <v>80.403339688911174</v>
      </c>
      <c r="S95" s="121"/>
      <c r="T95" s="92"/>
      <c r="U95" s="92"/>
      <c r="V95" s="92"/>
      <c r="W95" s="92"/>
      <c r="X95" s="92"/>
      <c r="Y95" s="92"/>
      <c r="Z95" s="92"/>
      <c r="AA95" s="92"/>
      <c r="AB95" s="92"/>
      <c r="AC95" s="92"/>
      <c r="AD95" s="92"/>
      <c r="AE95" s="92"/>
      <c r="AF95" s="92"/>
      <c r="AG95" s="92"/>
      <c r="AH95" s="92"/>
      <c r="AI95" s="92"/>
      <c r="AJ95" s="92"/>
      <c r="AK95" s="92"/>
      <c r="AL95" s="92"/>
      <c r="AM95" s="92"/>
      <c r="AN95" s="92"/>
      <c r="AO95" s="92"/>
      <c r="AP95" s="92"/>
      <c r="AQ95" s="92"/>
      <c r="AR95" s="92"/>
      <c r="AS95" s="92"/>
      <c r="AT95" s="92"/>
      <c r="AU95" s="92"/>
      <c r="AV95" s="92"/>
      <c r="AW95" s="92"/>
      <c r="AX95" s="92"/>
      <c r="AY95" s="92"/>
      <c r="AZ95" s="92"/>
      <c r="BA95" s="92"/>
      <c r="BB95" s="92"/>
      <c r="BC95" s="92"/>
      <c r="BD95" s="92"/>
      <c r="BE95" s="92"/>
      <c r="BF95" s="92"/>
      <c r="BG95" s="92"/>
      <c r="BH95" s="92"/>
      <c r="BI95" s="92"/>
      <c r="BJ95" s="92"/>
      <c r="BK95" s="92"/>
      <c r="BL95" s="92"/>
      <c r="BM95" s="92"/>
      <c r="BN95" s="92"/>
      <c r="BO95" s="92"/>
      <c r="BP95" s="92"/>
      <c r="BQ95" s="92"/>
      <c r="BR95" s="92"/>
      <c r="BS95" s="92"/>
      <c r="BT95" s="92"/>
      <c r="BU95" s="92"/>
      <c r="BV95" s="92"/>
      <c r="BW95" s="92"/>
      <c r="BX95" s="92"/>
      <c r="BY95" s="92"/>
      <c r="BZ95" s="92"/>
      <c r="CA95" s="92"/>
      <c r="CB95" s="92"/>
      <c r="CC95" s="92"/>
      <c r="CD95" s="92"/>
      <c r="CE95" s="92"/>
      <c r="CF95" s="92"/>
      <c r="CG95" s="92"/>
      <c r="CH95" s="92"/>
      <c r="CI95" s="92"/>
      <c r="CJ95" s="92"/>
      <c r="CK95" s="92"/>
      <c r="CL95" s="92"/>
      <c r="CM95" s="92"/>
      <c r="CN95" s="92"/>
      <c r="CO95" s="92"/>
      <c r="CP95" s="92"/>
      <c r="CQ95" s="92"/>
      <c r="CR95" s="92"/>
      <c r="CS95" s="92"/>
      <c r="CT95" s="92"/>
      <c r="CU95" s="92"/>
      <c r="CV95" s="92"/>
      <c r="CW95" s="92"/>
      <c r="CX95" s="92"/>
      <c r="CY95" s="92"/>
      <c r="CZ95" s="92"/>
      <c r="DA95" s="92"/>
      <c r="DB95" s="92"/>
      <c r="DC95" s="92"/>
      <c r="DD95" s="92"/>
      <c r="DE95" s="92"/>
      <c r="DF95" s="92"/>
      <c r="DG95" s="92"/>
      <c r="DH95" s="92"/>
      <c r="DI95" s="92"/>
      <c r="DJ95" s="92"/>
      <c r="DK95" s="92"/>
      <c r="DL95" s="92"/>
      <c r="DM95" s="92"/>
      <c r="DN95" s="92"/>
      <c r="DO95" s="92"/>
      <c r="DP95" s="92"/>
      <c r="DQ95" s="92"/>
      <c r="DR95" s="92"/>
      <c r="DS95" s="92"/>
      <c r="DT95" s="92"/>
      <c r="DU95" s="92"/>
      <c r="DV95" s="92"/>
      <c r="DW95" s="92"/>
      <c r="DX95" s="92"/>
      <c r="DY95" s="92"/>
      <c r="DZ95" s="92"/>
      <c r="EA95" s="92"/>
      <c r="EB95" s="92"/>
      <c r="EC95" s="92"/>
      <c r="ED95" s="92"/>
      <c r="EE95" s="92"/>
      <c r="EF95" s="92"/>
      <c r="EG95" s="92"/>
      <c r="EH95" s="92"/>
      <c r="EI95" s="92"/>
      <c r="EJ95" s="92"/>
      <c r="EK95" s="92"/>
      <c r="EL95" s="92"/>
      <c r="EM95" s="92"/>
      <c r="EN95" s="92"/>
      <c r="EO95" s="92"/>
      <c r="EP95" s="92"/>
      <c r="EQ95" s="92"/>
      <c r="ER95" s="92"/>
      <c r="ES95" s="92"/>
      <c r="ET95" s="92"/>
      <c r="EU95" s="92"/>
      <c r="EV95" s="92"/>
      <c r="EW95" s="92"/>
      <c r="EX95" s="92"/>
      <c r="EY95" s="92"/>
      <c r="EZ95" s="92"/>
      <c r="FA95" s="92"/>
      <c r="FB95" s="92"/>
      <c r="FC95" s="92"/>
      <c r="FD95" s="92"/>
      <c r="FE95" s="92"/>
      <c r="FF95" s="92"/>
      <c r="FG95" s="92"/>
      <c r="FH95" s="92"/>
      <c r="FI95" s="92"/>
      <c r="FJ95" s="92"/>
      <c r="FK95" s="92"/>
      <c r="FL95" s="92"/>
      <c r="FM95" s="92"/>
      <c r="FN95" s="92"/>
      <c r="FO95" s="92"/>
      <c r="FP95" s="92"/>
      <c r="FQ95" s="92"/>
      <c r="FR95" s="92"/>
      <c r="FS95" s="92"/>
      <c r="FT95" s="92"/>
      <c r="FU95" s="92"/>
      <c r="FV95" s="92"/>
      <c r="FW95" s="92"/>
      <c r="FX95" s="92"/>
      <c r="FY95" s="92"/>
      <c r="FZ95" s="92"/>
      <c r="GA95" s="92"/>
      <c r="GB95" s="92"/>
      <c r="GC95" s="92"/>
      <c r="GD95" s="92"/>
      <c r="GE95" s="92"/>
      <c r="GF95" s="92"/>
      <c r="GG95" s="92"/>
      <c r="GH95" s="92"/>
      <c r="GI95" s="92"/>
      <c r="GJ95" s="92"/>
      <c r="GK95" s="92"/>
      <c r="GL95" s="92"/>
      <c r="GM95" s="92"/>
    </row>
    <row r="96" spans="1:195" s="95" customFormat="1" ht="26.25" customHeight="1" x14ac:dyDescent="0.25">
      <c r="A96" s="94"/>
      <c r="B96" s="38">
        <v>11</v>
      </c>
      <c r="C96" s="29">
        <v>1</v>
      </c>
      <c r="D96" s="33">
        <v>562380</v>
      </c>
      <c r="E96" s="61" t="s">
        <v>48</v>
      </c>
      <c r="F96" s="29" t="s">
        <v>17</v>
      </c>
      <c r="G96" s="29">
        <v>905</v>
      </c>
      <c r="H96" s="33" t="s">
        <v>14</v>
      </c>
      <c r="I96" s="33" t="s">
        <v>15</v>
      </c>
      <c r="J96" s="31">
        <v>1110562380</v>
      </c>
      <c r="K96" s="29">
        <v>0</v>
      </c>
      <c r="L96" s="59">
        <f>L97</f>
        <v>1606</v>
      </c>
      <c r="M96" s="59">
        <f t="shared" ref="M96:N96" si="60">M97</f>
        <v>409.5</v>
      </c>
      <c r="N96" s="59">
        <f t="shared" si="60"/>
        <v>409.5</v>
      </c>
      <c r="O96" s="58"/>
      <c r="P96" s="58"/>
      <c r="Q96" s="59">
        <f t="shared" si="30"/>
        <v>25.498132004981322</v>
      </c>
      <c r="R96" s="60">
        <f t="shared" si="31"/>
        <v>100</v>
      </c>
      <c r="S96" s="121"/>
      <c r="T96" s="92"/>
      <c r="U96" s="92"/>
      <c r="V96" s="92"/>
      <c r="W96" s="92"/>
      <c r="X96" s="92"/>
      <c r="Y96" s="92"/>
      <c r="Z96" s="92"/>
      <c r="AA96" s="92"/>
      <c r="AB96" s="92"/>
      <c r="AC96" s="92"/>
      <c r="AD96" s="92"/>
      <c r="AE96" s="92"/>
      <c r="AF96" s="92"/>
      <c r="AG96" s="92"/>
      <c r="AH96" s="92"/>
      <c r="AI96" s="92"/>
      <c r="AJ96" s="92"/>
      <c r="AK96" s="92"/>
      <c r="AL96" s="92"/>
      <c r="AM96" s="92"/>
      <c r="AN96" s="92"/>
      <c r="AO96" s="92"/>
      <c r="AP96" s="92"/>
      <c r="AQ96" s="92"/>
      <c r="AR96" s="92"/>
      <c r="AS96" s="92"/>
      <c r="AT96" s="92"/>
      <c r="AU96" s="92"/>
      <c r="AV96" s="92"/>
      <c r="AW96" s="92"/>
      <c r="AX96" s="92"/>
      <c r="AY96" s="92"/>
      <c r="AZ96" s="92"/>
      <c r="BA96" s="92"/>
      <c r="BB96" s="92"/>
      <c r="BC96" s="92"/>
      <c r="BD96" s="92"/>
      <c r="BE96" s="92"/>
      <c r="BF96" s="92"/>
      <c r="BG96" s="92"/>
      <c r="BH96" s="92"/>
      <c r="BI96" s="92"/>
      <c r="BJ96" s="92"/>
      <c r="BK96" s="92"/>
      <c r="BL96" s="92"/>
      <c r="BM96" s="92"/>
      <c r="BN96" s="92"/>
      <c r="BO96" s="92"/>
      <c r="BP96" s="92"/>
      <c r="BQ96" s="92"/>
      <c r="BR96" s="92"/>
      <c r="BS96" s="92"/>
      <c r="BT96" s="92"/>
      <c r="BU96" s="92"/>
      <c r="BV96" s="92"/>
      <c r="BW96" s="92"/>
      <c r="BX96" s="92"/>
      <c r="BY96" s="92"/>
      <c r="BZ96" s="92"/>
      <c r="CA96" s="92"/>
      <c r="CB96" s="92"/>
      <c r="CC96" s="92"/>
      <c r="CD96" s="92"/>
      <c r="CE96" s="92"/>
      <c r="CF96" s="92"/>
      <c r="CG96" s="92"/>
      <c r="CH96" s="92"/>
      <c r="CI96" s="92"/>
      <c r="CJ96" s="92"/>
      <c r="CK96" s="92"/>
      <c r="CL96" s="92"/>
      <c r="CM96" s="92"/>
      <c r="CN96" s="92"/>
      <c r="CO96" s="92"/>
      <c r="CP96" s="92"/>
      <c r="CQ96" s="92"/>
      <c r="CR96" s="92"/>
      <c r="CS96" s="92"/>
      <c r="CT96" s="92"/>
      <c r="CU96" s="92"/>
      <c r="CV96" s="92"/>
      <c r="CW96" s="92"/>
      <c r="CX96" s="92"/>
      <c r="CY96" s="92"/>
      <c r="CZ96" s="92"/>
      <c r="DA96" s="92"/>
      <c r="DB96" s="92"/>
      <c r="DC96" s="92"/>
      <c r="DD96" s="92"/>
      <c r="DE96" s="92"/>
      <c r="DF96" s="92"/>
      <c r="DG96" s="92"/>
      <c r="DH96" s="92"/>
      <c r="DI96" s="92"/>
      <c r="DJ96" s="92"/>
      <c r="DK96" s="92"/>
      <c r="DL96" s="92"/>
      <c r="DM96" s="92"/>
      <c r="DN96" s="92"/>
      <c r="DO96" s="92"/>
      <c r="DP96" s="92"/>
      <c r="DQ96" s="92"/>
      <c r="DR96" s="92"/>
      <c r="DS96" s="92"/>
      <c r="DT96" s="92"/>
      <c r="DU96" s="92"/>
      <c r="DV96" s="92"/>
      <c r="DW96" s="92"/>
      <c r="DX96" s="92"/>
      <c r="DY96" s="92"/>
      <c r="DZ96" s="92"/>
      <c r="EA96" s="92"/>
      <c r="EB96" s="92"/>
      <c r="EC96" s="92"/>
      <c r="ED96" s="92"/>
      <c r="EE96" s="92"/>
      <c r="EF96" s="92"/>
      <c r="EG96" s="92"/>
      <c r="EH96" s="92"/>
      <c r="EI96" s="92"/>
      <c r="EJ96" s="92"/>
      <c r="EK96" s="92"/>
      <c r="EL96" s="92"/>
      <c r="EM96" s="92"/>
      <c r="EN96" s="92"/>
      <c r="EO96" s="92"/>
      <c r="EP96" s="92"/>
      <c r="EQ96" s="92"/>
      <c r="ER96" s="92"/>
      <c r="ES96" s="92"/>
      <c r="ET96" s="92"/>
      <c r="EU96" s="92"/>
      <c r="EV96" s="92"/>
      <c r="EW96" s="92"/>
      <c r="EX96" s="92"/>
      <c r="EY96" s="92"/>
      <c r="EZ96" s="92"/>
      <c r="FA96" s="92"/>
      <c r="FB96" s="92"/>
      <c r="FC96" s="92"/>
      <c r="FD96" s="92"/>
      <c r="FE96" s="92"/>
      <c r="FF96" s="92"/>
      <c r="FG96" s="92"/>
      <c r="FH96" s="92"/>
      <c r="FI96" s="92"/>
      <c r="FJ96" s="92"/>
      <c r="FK96" s="92"/>
      <c r="FL96" s="92"/>
      <c r="FM96" s="92"/>
      <c r="FN96" s="92"/>
      <c r="FO96" s="92"/>
      <c r="FP96" s="92"/>
      <c r="FQ96" s="92"/>
      <c r="FR96" s="92"/>
      <c r="FS96" s="92"/>
      <c r="FT96" s="92"/>
      <c r="FU96" s="92"/>
      <c r="FV96" s="92"/>
      <c r="FW96" s="92"/>
      <c r="FX96" s="92"/>
      <c r="FY96" s="92"/>
      <c r="FZ96" s="92"/>
      <c r="GA96" s="92"/>
      <c r="GB96" s="92"/>
      <c r="GC96" s="92"/>
      <c r="GD96" s="92"/>
      <c r="GE96" s="92"/>
      <c r="GF96" s="92"/>
      <c r="GG96" s="92"/>
      <c r="GH96" s="92"/>
      <c r="GI96" s="92"/>
      <c r="GJ96" s="92"/>
      <c r="GK96" s="92"/>
      <c r="GL96" s="92"/>
      <c r="GM96" s="92"/>
    </row>
    <row r="97" spans="1:195" s="95" customFormat="1" ht="31.5" x14ac:dyDescent="0.25">
      <c r="A97" s="94"/>
      <c r="B97" s="38">
        <v>11</v>
      </c>
      <c r="C97" s="29">
        <v>1</v>
      </c>
      <c r="D97" s="33">
        <v>562380</v>
      </c>
      <c r="E97" s="61" t="s">
        <v>43</v>
      </c>
      <c r="F97" s="29" t="s">
        <v>17</v>
      </c>
      <c r="G97" s="29">
        <v>905</v>
      </c>
      <c r="H97" s="33" t="s">
        <v>14</v>
      </c>
      <c r="I97" s="33" t="s">
        <v>15</v>
      </c>
      <c r="J97" s="31">
        <v>1110562380</v>
      </c>
      <c r="K97" s="29">
        <v>244</v>
      </c>
      <c r="L97" s="59">
        <v>1606</v>
      </c>
      <c r="M97" s="58">
        <v>409.5</v>
      </c>
      <c r="N97" s="58">
        <v>409.5</v>
      </c>
      <c r="O97" s="58"/>
      <c r="P97" s="58"/>
      <c r="Q97" s="59">
        <f t="shared" si="30"/>
        <v>25.498132004981322</v>
      </c>
      <c r="R97" s="60">
        <f t="shared" si="31"/>
        <v>100</v>
      </c>
      <c r="S97" s="121"/>
      <c r="T97" s="92"/>
      <c r="U97" s="92"/>
      <c r="V97" s="92"/>
      <c r="W97" s="92"/>
      <c r="X97" s="92"/>
      <c r="Y97" s="92"/>
      <c r="Z97" s="92"/>
      <c r="AA97" s="92"/>
      <c r="AB97" s="92"/>
      <c r="AC97" s="92"/>
      <c r="AD97" s="92"/>
      <c r="AE97" s="92"/>
      <c r="AF97" s="92"/>
      <c r="AG97" s="92"/>
      <c r="AH97" s="92"/>
      <c r="AI97" s="92"/>
      <c r="AJ97" s="92"/>
      <c r="AK97" s="92"/>
      <c r="AL97" s="92"/>
      <c r="AM97" s="92"/>
      <c r="AN97" s="92"/>
      <c r="AO97" s="92"/>
      <c r="AP97" s="92"/>
      <c r="AQ97" s="92"/>
      <c r="AR97" s="92"/>
      <c r="AS97" s="92"/>
      <c r="AT97" s="92"/>
      <c r="AU97" s="92"/>
      <c r="AV97" s="92"/>
      <c r="AW97" s="92"/>
      <c r="AX97" s="92"/>
      <c r="AY97" s="92"/>
      <c r="AZ97" s="92"/>
      <c r="BA97" s="92"/>
      <c r="BB97" s="92"/>
      <c r="BC97" s="92"/>
      <c r="BD97" s="92"/>
      <c r="BE97" s="92"/>
      <c r="BF97" s="92"/>
      <c r="BG97" s="92"/>
      <c r="BH97" s="92"/>
      <c r="BI97" s="92"/>
      <c r="BJ97" s="92"/>
      <c r="BK97" s="92"/>
      <c r="BL97" s="92"/>
      <c r="BM97" s="92"/>
      <c r="BN97" s="92"/>
      <c r="BO97" s="92"/>
      <c r="BP97" s="92"/>
      <c r="BQ97" s="92"/>
      <c r="BR97" s="92"/>
      <c r="BS97" s="92"/>
      <c r="BT97" s="92"/>
      <c r="BU97" s="92"/>
      <c r="BV97" s="92"/>
      <c r="BW97" s="92"/>
      <c r="BX97" s="92"/>
      <c r="BY97" s="92"/>
      <c r="BZ97" s="92"/>
      <c r="CA97" s="92"/>
      <c r="CB97" s="92"/>
      <c r="CC97" s="92"/>
      <c r="CD97" s="92"/>
      <c r="CE97" s="92"/>
      <c r="CF97" s="92"/>
      <c r="CG97" s="92"/>
      <c r="CH97" s="92"/>
      <c r="CI97" s="92"/>
      <c r="CJ97" s="92"/>
      <c r="CK97" s="92"/>
      <c r="CL97" s="92"/>
      <c r="CM97" s="92"/>
      <c r="CN97" s="92"/>
      <c r="CO97" s="92"/>
      <c r="CP97" s="92"/>
      <c r="CQ97" s="92"/>
      <c r="CR97" s="92"/>
      <c r="CS97" s="92"/>
      <c r="CT97" s="92"/>
      <c r="CU97" s="92"/>
      <c r="CV97" s="92"/>
      <c r="CW97" s="92"/>
      <c r="CX97" s="92"/>
      <c r="CY97" s="92"/>
      <c r="CZ97" s="92"/>
      <c r="DA97" s="92"/>
      <c r="DB97" s="92"/>
      <c r="DC97" s="92"/>
      <c r="DD97" s="92"/>
      <c r="DE97" s="92"/>
      <c r="DF97" s="92"/>
      <c r="DG97" s="92"/>
      <c r="DH97" s="92"/>
      <c r="DI97" s="92"/>
      <c r="DJ97" s="92"/>
      <c r="DK97" s="92"/>
      <c r="DL97" s="92"/>
      <c r="DM97" s="92"/>
      <c r="DN97" s="92"/>
      <c r="DO97" s="92"/>
      <c r="DP97" s="92"/>
      <c r="DQ97" s="92"/>
      <c r="DR97" s="92"/>
      <c r="DS97" s="92"/>
      <c r="DT97" s="92"/>
      <c r="DU97" s="92"/>
      <c r="DV97" s="92"/>
      <c r="DW97" s="92"/>
      <c r="DX97" s="92"/>
      <c r="DY97" s="92"/>
      <c r="DZ97" s="92"/>
      <c r="EA97" s="92"/>
      <c r="EB97" s="92"/>
      <c r="EC97" s="92"/>
      <c r="ED97" s="92"/>
      <c r="EE97" s="92"/>
      <c r="EF97" s="92"/>
      <c r="EG97" s="92"/>
      <c r="EH97" s="92"/>
      <c r="EI97" s="92"/>
      <c r="EJ97" s="92"/>
      <c r="EK97" s="92"/>
      <c r="EL97" s="92"/>
      <c r="EM97" s="92"/>
      <c r="EN97" s="92"/>
      <c r="EO97" s="92"/>
      <c r="EP97" s="92"/>
      <c r="EQ97" s="92"/>
      <c r="ER97" s="92"/>
      <c r="ES97" s="92"/>
      <c r="ET97" s="92"/>
      <c r="EU97" s="92"/>
      <c r="EV97" s="92"/>
      <c r="EW97" s="92"/>
      <c r="EX97" s="92"/>
      <c r="EY97" s="92"/>
      <c r="EZ97" s="92"/>
      <c r="FA97" s="92"/>
      <c r="FB97" s="92"/>
      <c r="FC97" s="92"/>
      <c r="FD97" s="92"/>
      <c r="FE97" s="92"/>
      <c r="FF97" s="92"/>
      <c r="FG97" s="92"/>
      <c r="FH97" s="92"/>
      <c r="FI97" s="92"/>
      <c r="FJ97" s="92"/>
      <c r="FK97" s="92"/>
      <c r="FL97" s="92"/>
      <c r="FM97" s="92"/>
      <c r="FN97" s="92"/>
      <c r="FO97" s="92"/>
      <c r="FP97" s="92"/>
      <c r="FQ97" s="92"/>
      <c r="FR97" s="92"/>
      <c r="FS97" s="92"/>
      <c r="FT97" s="92"/>
      <c r="FU97" s="92"/>
      <c r="FV97" s="92"/>
      <c r="FW97" s="92"/>
      <c r="FX97" s="92"/>
      <c r="FY97" s="92"/>
      <c r="FZ97" s="92"/>
      <c r="GA97" s="92"/>
      <c r="GB97" s="92"/>
      <c r="GC97" s="92"/>
      <c r="GD97" s="92"/>
      <c r="GE97" s="92"/>
      <c r="GF97" s="92"/>
      <c r="GG97" s="92"/>
      <c r="GH97" s="92"/>
      <c r="GI97" s="92"/>
      <c r="GJ97" s="92"/>
      <c r="GK97" s="92"/>
      <c r="GL97" s="92"/>
      <c r="GM97" s="92"/>
    </row>
    <row r="98" spans="1:195" s="95" customFormat="1" ht="39.75" customHeight="1" x14ac:dyDescent="0.25">
      <c r="A98" s="94"/>
      <c r="B98" s="38">
        <v>11</v>
      </c>
      <c r="C98" s="29">
        <v>1</v>
      </c>
      <c r="D98" s="33">
        <v>562410</v>
      </c>
      <c r="E98" s="61" t="s">
        <v>49</v>
      </c>
      <c r="F98" s="29" t="s">
        <v>17</v>
      </c>
      <c r="G98" s="29">
        <v>905</v>
      </c>
      <c r="H98" s="33" t="s">
        <v>14</v>
      </c>
      <c r="I98" s="33" t="s">
        <v>15</v>
      </c>
      <c r="J98" s="31">
        <v>1110562410</v>
      </c>
      <c r="K98" s="29">
        <v>0</v>
      </c>
      <c r="L98" s="58">
        <f>L99</f>
        <v>500</v>
      </c>
      <c r="M98" s="58">
        <f t="shared" ref="M98:N98" si="61">M99</f>
        <v>1384</v>
      </c>
      <c r="N98" s="58">
        <f t="shared" si="61"/>
        <v>1369</v>
      </c>
      <c r="O98" s="58"/>
      <c r="P98" s="58"/>
      <c r="Q98" s="59">
        <f t="shared" si="30"/>
        <v>273.8</v>
      </c>
      <c r="R98" s="60">
        <f t="shared" si="31"/>
        <v>98.916184971098261</v>
      </c>
      <c r="S98" s="121"/>
      <c r="T98" s="92"/>
      <c r="U98" s="92"/>
      <c r="V98" s="92"/>
      <c r="W98" s="92"/>
      <c r="X98" s="92"/>
      <c r="Y98" s="92"/>
      <c r="Z98" s="92"/>
      <c r="AA98" s="92"/>
      <c r="AB98" s="92"/>
      <c r="AC98" s="92"/>
      <c r="AD98" s="92"/>
      <c r="AE98" s="92"/>
      <c r="AF98" s="92"/>
      <c r="AG98" s="92"/>
      <c r="AH98" s="92"/>
      <c r="AI98" s="92"/>
      <c r="AJ98" s="92"/>
      <c r="AK98" s="92"/>
      <c r="AL98" s="92"/>
      <c r="AM98" s="92"/>
      <c r="AN98" s="92"/>
      <c r="AO98" s="92"/>
      <c r="AP98" s="92"/>
      <c r="AQ98" s="92"/>
      <c r="AR98" s="92"/>
      <c r="AS98" s="92"/>
      <c r="AT98" s="92"/>
      <c r="AU98" s="92"/>
      <c r="AV98" s="92"/>
      <c r="AW98" s="92"/>
      <c r="AX98" s="92"/>
      <c r="AY98" s="92"/>
      <c r="AZ98" s="92"/>
      <c r="BA98" s="92"/>
      <c r="BB98" s="92"/>
      <c r="BC98" s="92"/>
      <c r="BD98" s="92"/>
      <c r="BE98" s="92"/>
      <c r="BF98" s="92"/>
      <c r="BG98" s="92"/>
      <c r="BH98" s="92"/>
      <c r="BI98" s="92"/>
      <c r="BJ98" s="92"/>
      <c r="BK98" s="92"/>
      <c r="BL98" s="92"/>
      <c r="BM98" s="92"/>
      <c r="BN98" s="92"/>
      <c r="BO98" s="92"/>
      <c r="BP98" s="92"/>
      <c r="BQ98" s="92"/>
      <c r="BR98" s="92"/>
      <c r="BS98" s="92"/>
      <c r="BT98" s="92"/>
      <c r="BU98" s="92"/>
      <c r="BV98" s="92"/>
      <c r="BW98" s="92"/>
      <c r="BX98" s="92"/>
      <c r="BY98" s="92"/>
      <c r="BZ98" s="92"/>
      <c r="CA98" s="92"/>
      <c r="CB98" s="92"/>
      <c r="CC98" s="92"/>
      <c r="CD98" s="92"/>
      <c r="CE98" s="92"/>
      <c r="CF98" s="92"/>
      <c r="CG98" s="92"/>
      <c r="CH98" s="92"/>
      <c r="CI98" s="92"/>
      <c r="CJ98" s="92"/>
      <c r="CK98" s="92"/>
      <c r="CL98" s="92"/>
      <c r="CM98" s="92"/>
      <c r="CN98" s="92"/>
      <c r="CO98" s="92"/>
      <c r="CP98" s="92"/>
      <c r="CQ98" s="92"/>
      <c r="CR98" s="92"/>
      <c r="CS98" s="92"/>
      <c r="CT98" s="92"/>
      <c r="CU98" s="92"/>
      <c r="CV98" s="92"/>
      <c r="CW98" s="92"/>
      <c r="CX98" s="92"/>
      <c r="CY98" s="92"/>
      <c r="CZ98" s="92"/>
      <c r="DA98" s="92"/>
      <c r="DB98" s="92"/>
      <c r="DC98" s="92"/>
      <c r="DD98" s="92"/>
      <c r="DE98" s="92"/>
      <c r="DF98" s="92"/>
      <c r="DG98" s="92"/>
      <c r="DH98" s="92"/>
      <c r="DI98" s="92"/>
      <c r="DJ98" s="92"/>
      <c r="DK98" s="92"/>
      <c r="DL98" s="92"/>
      <c r="DM98" s="92"/>
      <c r="DN98" s="92"/>
      <c r="DO98" s="92"/>
      <c r="DP98" s="92"/>
      <c r="DQ98" s="92"/>
      <c r="DR98" s="92"/>
      <c r="DS98" s="92"/>
      <c r="DT98" s="92"/>
      <c r="DU98" s="92"/>
      <c r="DV98" s="92"/>
      <c r="DW98" s="92"/>
      <c r="DX98" s="92"/>
      <c r="DY98" s="92"/>
      <c r="DZ98" s="92"/>
      <c r="EA98" s="92"/>
      <c r="EB98" s="92"/>
      <c r="EC98" s="92"/>
      <c r="ED98" s="92"/>
      <c r="EE98" s="92"/>
      <c r="EF98" s="92"/>
      <c r="EG98" s="92"/>
      <c r="EH98" s="92"/>
      <c r="EI98" s="92"/>
      <c r="EJ98" s="92"/>
      <c r="EK98" s="92"/>
      <c r="EL98" s="92"/>
      <c r="EM98" s="92"/>
      <c r="EN98" s="92"/>
      <c r="EO98" s="92"/>
      <c r="EP98" s="92"/>
      <c r="EQ98" s="92"/>
      <c r="ER98" s="92"/>
      <c r="ES98" s="92"/>
      <c r="ET98" s="92"/>
      <c r="EU98" s="92"/>
      <c r="EV98" s="92"/>
      <c r="EW98" s="92"/>
      <c r="EX98" s="92"/>
      <c r="EY98" s="92"/>
      <c r="EZ98" s="92"/>
      <c r="FA98" s="92"/>
      <c r="FB98" s="92"/>
      <c r="FC98" s="92"/>
      <c r="FD98" s="92"/>
      <c r="FE98" s="92"/>
      <c r="FF98" s="92"/>
      <c r="FG98" s="92"/>
      <c r="FH98" s="92"/>
      <c r="FI98" s="92"/>
      <c r="FJ98" s="92"/>
      <c r="FK98" s="92"/>
      <c r="FL98" s="92"/>
      <c r="FM98" s="92"/>
      <c r="FN98" s="92"/>
      <c r="FO98" s="92"/>
      <c r="FP98" s="92"/>
      <c r="FQ98" s="92"/>
      <c r="FR98" s="92"/>
      <c r="FS98" s="92"/>
      <c r="FT98" s="92"/>
      <c r="FU98" s="92"/>
      <c r="FV98" s="92"/>
      <c r="FW98" s="92"/>
      <c r="FX98" s="92"/>
      <c r="FY98" s="92"/>
      <c r="FZ98" s="92"/>
      <c r="GA98" s="92"/>
      <c r="GB98" s="92"/>
      <c r="GC98" s="92"/>
      <c r="GD98" s="92"/>
      <c r="GE98" s="92"/>
      <c r="GF98" s="92"/>
      <c r="GG98" s="92"/>
      <c r="GH98" s="92"/>
      <c r="GI98" s="92"/>
      <c r="GJ98" s="92"/>
      <c r="GK98" s="92"/>
      <c r="GL98" s="92"/>
      <c r="GM98" s="92"/>
    </row>
    <row r="99" spans="1:195" s="95" customFormat="1" ht="31.5" x14ac:dyDescent="0.25">
      <c r="A99" s="94"/>
      <c r="B99" s="62">
        <v>11</v>
      </c>
      <c r="C99" s="63">
        <v>1</v>
      </c>
      <c r="D99" s="66">
        <v>562410</v>
      </c>
      <c r="E99" s="111" t="s">
        <v>43</v>
      </c>
      <c r="F99" s="63" t="s">
        <v>17</v>
      </c>
      <c r="G99" s="63">
        <v>905</v>
      </c>
      <c r="H99" s="66" t="s">
        <v>14</v>
      </c>
      <c r="I99" s="66" t="s">
        <v>15</v>
      </c>
      <c r="J99" s="88">
        <v>1110562410</v>
      </c>
      <c r="K99" s="63">
        <v>244</v>
      </c>
      <c r="L99" s="21">
        <v>500</v>
      </c>
      <c r="M99" s="21">
        <v>1384</v>
      </c>
      <c r="N99" s="21">
        <v>1369</v>
      </c>
      <c r="O99" s="21"/>
      <c r="P99" s="21"/>
      <c r="Q99" s="105">
        <f t="shared" si="30"/>
        <v>273.8</v>
      </c>
      <c r="R99" s="182">
        <f t="shared" si="31"/>
        <v>98.916184971098261</v>
      </c>
      <c r="S99" s="121"/>
      <c r="T99" s="92"/>
      <c r="U99" s="92"/>
      <c r="V99" s="92"/>
      <c r="W99" s="92"/>
      <c r="X99" s="92"/>
      <c r="Y99" s="92"/>
      <c r="Z99" s="92"/>
      <c r="AA99" s="92"/>
      <c r="AB99" s="92"/>
      <c r="AC99" s="92"/>
      <c r="AD99" s="92"/>
      <c r="AE99" s="92"/>
      <c r="AF99" s="92"/>
      <c r="AG99" s="92"/>
      <c r="AH99" s="92"/>
      <c r="AI99" s="92"/>
      <c r="AJ99" s="92"/>
      <c r="AK99" s="92"/>
      <c r="AL99" s="92"/>
      <c r="AM99" s="92"/>
      <c r="AN99" s="92"/>
      <c r="AO99" s="92"/>
      <c r="AP99" s="92"/>
      <c r="AQ99" s="92"/>
      <c r="AR99" s="92"/>
      <c r="AS99" s="92"/>
      <c r="AT99" s="92"/>
      <c r="AU99" s="92"/>
      <c r="AV99" s="92"/>
      <c r="AW99" s="92"/>
      <c r="AX99" s="92"/>
      <c r="AY99" s="92"/>
      <c r="AZ99" s="92"/>
      <c r="BA99" s="92"/>
      <c r="BB99" s="92"/>
      <c r="BC99" s="92"/>
      <c r="BD99" s="92"/>
      <c r="BE99" s="92"/>
      <c r="BF99" s="92"/>
      <c r="BG99" s="92"/>
      <c r="BH99" s="92"/>
      <c r="BI99" s="92"/>
      <c r="BJ99" s="92"/>
      <c r="BK99" s="92"/>
      <c r="BL99" s="92"/>
      <c r="BM99" s="92"/>
      <c r="BN99" s="92"/>
      <c r="BO99" s="92"/>
      <c r="BP99" s="92"/>
      <c r="BQ99" s="92"/>
      <c r="BR99" s="92"/>
      <c r="BS99" s="92"/>
      <c r="BT99" s="92"/>
      <c r="BU99" s="92"/>
      <c r="BV99" s="92"/>
      <c r="BW99" s="92"/>
      <c r="BX99" s="92"/>
      <c r="BY99" s="92"/>
      <c r="BZ99" s="92"/>
      <c r="CA99" s="92"/>
      <c r="CB99" s="92"/>
      <c r="CC99" s="92"/>
      <c r="CD99" s="92"/>
      <c r="CE99" s="92"/>
      <c r="CF99" s="92"/>
      <c r="CG99" s="92"/>
      <c r="CH99" s="92"/>
      <c r="CI99" s="92"/>
      <c r="CJ99" s="92"/>
      <c r="CK99" s="92"/>
      <c r="CL99" s="92"/>
      <c r="CM99" s="92"/>
      <c r="CN99" s="92"/>
      <c r="CO99" s="92"/>
      <c r="CP99" s="92"/>
      <c r="CQ99" s="92"/>
      <c r="CR99" s="92"/>
      <c r="CS99" s="92"/>
      <c r="CT99" s="92"/>
      <c r="CU99" s="92"/>
      <c r="CV99" s="92"/>
      <c r="CW99" s="92"/>
      <c r="CX99" s="92"/>
      <c r="CY99" s="92"/>
      <c r="CZ99" s="92"/>
      <c r="DA99" s="92"/>
      <c r="DB99" s="92"/>
      <c r="DC99" s="92"/>
      <c r="DD99" s="92"/>
      <c r="DE99" s="92"/>
      <c r="DF99" s="92"/>
      <c r="DG99" s="92"/>
      <c r="DH99" s="92"/>
      <c r="DI99" s="92"/>
      <c r="DJ99" s="92"/>
      <c r="DK99" s="92"/>
      <c r="DL99" s="92"/>
      <c r="DM99" s="92"/>
      <c r="DN99" s="92"/>
      <c r="DO99" s="92"/>
      <c r="DP99" s="92"/>
      <c r="DQ99" s="92"/>
      <c r="DR99" s="92"/>
      <c r="DS99" s="92"/>
      <c r="DT99" s="92"/>
      <c r="DU99" s="92"/>
      <c r="DV99" s="92"/>
      <c r="DW99" s="92"/>
      <c r="DX99" s="92"/>
      <c r="DY99" s="92"/>
      <c r="DZ99" s="92"/>
      <c r="EA99" s="92"/>
      <c r="EB99" s="92"/>
      <c r="EC99" s="92"/>
      <c r="ED99" s="92"/>
      <c r="EE99" s="92"/>
      <c r="EF99" s="92"/>
      <c r="EG99" s="92"/>
      <c r="EH99" s="92"/>
      <c r="EI99" s="92"/>
      <c r="EJ99" s="92"/>
      <c r="EK99" s="92"/>
      <c r="EL99" s="92"/>
      <c r="EM99" s="92"/>
      <c r="EN99" s="92"/>
      <c r="EO99" s="92"/>
      <c r="EP99" s="92"/>
      <c r="EQ99" s="92"/>
      <c r="ER99" s="92"/>
      <c r="ES99" s="92"/>
      <c r="ET99" s="92"/>
      <c r="EU99" s="92"/>
      <c r="EV99" s="92"/>
      <c r="EW99" s="92"/>
      <c r="EX99" s="92"/>
      <c r="EY99" s="92"/>
      <c r="EZ99" s="92"/>
      <c r="FA99" s="92"/>
      <c r="FB99" s="92"/>
      <c r="FC99" s="92"/>
      <c r="FD99" s="92"/>
      <c r="FE99" s="92"/>
      <c r="FF99" s="92"/>
      <c r="FG99" s="92"/>
      <c r="FH99" s="92"/>
      <c r="FI99" s="92"/>
      <c r="FJ99" s="92"/>
      <c r="FK99" s="92"/>
      <c r="FL99" s="92"/>
      <c r="FM99" s="92"/>
      <c r="FN99" s="92"/>
      <c r="FO99" s="92"/>
      <c r="FP99" s="92"/>
      <c r="FQ99" s="92"/>
      <c r="FR99" s="92"/>
      <c r="FS99" s="92"/>
      <c r="FT99" s="92"/>
      <c r="FU99" s="92"/>
      <c r="FV99" s="92"/>
      <c r="FW99" s="92"/>
      <c r="FX99" s="92"/>
      <c r="FY99" s="92"/>
      <c r="FZ99" s="92"/>
      <c r="GA99" s="92"/>
      <c r="GB99" s="92"/>
      <c r="GC99" s="92"/>
      <c r="GD99" s="92"/>
      <c r="GE99" s="92"/>
      <c r="GF99" s="92"/>
      <c r="GG99" s="92"/>
      <c r="GH99" s="92"/>
      <c r="GI99" s="92"/>
      <c r="GJ99" s="92"/>
      <c r="GK99" s="92"/>
      <c r="GL99" s="92"/>
      <c r="GM99" s="92"/>
    </row>
    <row r="100" spans="1:195" s="187" customFormat="1" ht="48.75" customHeight="1" x14ac:dyDescent="0.25">
      <c r="A100" s="184"/>
      <c r="B100" s="38">
        <v>11</v>
      </c>
      <c r="C100" s="29">
        <v>1</v>
      </c>
      <c r="D100" s="33" t="s">
        <v>121</v>
      </c>
      <c r="E100" s="27" t="s">
        <v>50</v>
      </c>
      <c r="F100" s="29" t="s">
        <v>17</v>
      </c>
      <c r="G100" s="29">
        <v>905</v>
      </c>
      <c r="H100" s="33" t="s">
        <v>14</v>
      </c>
      <c r="I100" s="33" t="s">
        <v>15</v>
      </c>
      <c r="J100" s="31">
        <v>1110569990</v>
      </c>
      <c r="K100" s="29">
        <v>0</v>
      </c>
      <c r="L100" s="58">
        <f>L101</f>
        <v>0</v>
      </c>
      <c r="M100" s="58">
        <f t="shared" ref="M100:N100" si="62">M101</f>
        <v>200</v>
      </c>
      <c r="N100" s="58">
        <f t="shared" si="62"/>
        <v>200</v>
      </c>
      <c r="O100" s="58"/>
      <c r="P100" s="58"/>
      <c r="Q100" s="59">
        <v>0</v>
      </c>
      <c r="R100" s="60">
        <f t="shared" si="31"/>
        <v>100</v>
      </c>
      <c r="S100" s="185"/>
      <c r="T100" s="186"/>
      <c r="U100" s="186"/>
      <c r="V100" s="186"/>
      <c r="W100" s="186"/>
      <c r="X100" s="186"/>
      <c r="Y100" s="186"/>
      <c r="Z100" s="186"/>
      <c r="AA100" s="186"/>
      <c r="AB100" s="186"/>
      <c r="AC100" s="186"/>
      <c r="AD100" s="186"/>
      <c r="AE100" s="186"/>
      <c r="AF100" s="186"/>
      <c r="AG100" s="186"/>
      <c r="AH100" s="186"/>
      <c r="AI100" s="186"/>
      <c r="AJ100" s="186"/>
      <c r="AK100" s="186"/>
      <c r="AL100" s="186"/>
      <c r="AM100" s="186"/>
      <c r="AN100" s="186"/>
      <c r="AO100" s="186"/>
      <c r="AP100" s="186"/>
      <c r="AQ100" s="186"/>
      <c r="AR100" s="186"/>
      <c r="AS100" s="186"/>
      <c r="AT100" s="186"/>
      <c r="AU100" s="186"/>
      <c r="AV100" s="186"/>
      <c r="AW100" s="186"/>
      <c r="AX100" s="186"/>
      <c r="AY100" s="186"/>
      <c r="AZ100" s="186"/>
      <c r="BA100" s="186"/>
      <c r="BB100" s="186"/>
      <c r="BC100" s="186"/>
      <c r="BD100" s="186"/>
      <c r="BE100" s="186"/>
      <c r="BF100" s="186"/>
      <c r="BG100" s="186"/>
      <c r="BH100" s="186"/>
      <c r="BI100" s="186"/>
      <c r="BJ100" s="186"/>
      <c r="BK100" s="186"/>
      <c r="BL100" s="186"/>
      <c r="BM100" s="186"/>
      <c r="BN100" s="186"/>
      <c r="BO100" s="186"/>
      <c r="BP100" s="186"/>
      <c r="BQ100" s="186"/>
      <c r="BR100" s="186"/>
      <c r="BS100" s="186"/>
      <c r="BT100" s="186"/>
      <c r="BU100" s="186"/>
      <c r="BV100" s="186"/>
      <c r="BW100" s="186"/>
      <c r="BX100" s="186"/>
      <c r="BY100" s="186"/>
      <c r="BZ100" s="186"/>
      <c r="CA100" s="186"/>
      <c r="CB100" s="186"/>
      <c r="CC100" s="186"/>
      <c r="CD100" s="186"/>
      <c r="CE100" s="186"/>
      <c r="CF100" s="186"/>
      <c r="CG100" s="186"/>
      <c r="CH100" s="186"/>
      <c r="CI100" s="186"/>
      <c r="CJ100" s="186"/>
      <c r="CK100" s="186"/>
      <c r="CL100" s="186"/>
      <c r="CM100" s="186"/>
      <c r="CN100" s="186"/>
      <c r="CO100" s="186"/>
      <c r="CP100" s="186"/>
      <c r="CQ100" s="186"/>
      <c r="CR100" s="186"/>
      <c r="CS100" s="186"/>
      <c r="CT100" s="186"/>
      <c r="CU100" s="186"/>
      <c r="CV100" s="186"/>
      <c r="CW100" s="186"/>
      <c r="CX100" s="186"/>
      <c r="CY100" s="186"/>
      <c r="CZ100" s="186"/>
      <c r="DA100" s="186"/>
      <c r="DB100" s="186"/>
      <c r="DC100" s="186"/>
      <c r="DD100" s="186"/>
      <c r="DE100" s="186"/>
      <c r="DF100" s="186"/>
      <c r="DG100" s="186"/>
      <c r="DH100" s="186"/>
      <c r="DI100" s="186"/>
      <c r="DJ100" s="186"/>
      <c r="DK100" s="186"/>
      <c r="DL100" s="186"/>
      <c r="DM100" s="186"/>
      <c r="DN100" s="186"/>
      <c r="DO100" s="186"/>
      <c r="DP100" s="186"/>
      <c r="DQ100" s="186"/>
      <c r="DR100" s="186"/>
      <c r="DS100" s="186"/>
      <c r="DT100" s="186"/>
      <c r="DU100" s="186"/>
      <c r="DV100" s="186"/>
      <c r="DW100" s="186"/>
      <c r="DX100" s="186"/>
      <c r="DY100" s="186"/>
      <c r="DZ100" s="186"/>
      <c r="EA100" s="186"/>
      <c r="EB100" s="186"/>
      <c r="EC100" s="186"/>
      <c r="ED100" s="186"/>
      <c r="EE100" s="186"/>
      <c r="EF100" s="186"/>
      <c r="EG100" s="186"/>
      <c r="EH100" s="186"/>
      <c r="EI100" s="186"/>
      <c r="EJ100" s="186"/>
      <c r="EK100" s="186"/>
      <c r="EL100" s="186"/>
      <c r="EM100" s="186"/>
      <c r="EN100" s="186"/>
      <c r="EO100" s="186"/>
      <c r="EP100" s="186"/>
      <c r="EQ100" s="186"/>
      <c r="ER100" s="186"/>
      <c r="ES100" s="186"/>
      <c r="ET100" s="186"/>
      <c r="EU100" s="186"/>
      <c r="EV100" s="186"/>
      <c r="EW100" s="186"/>
      <c r="EX100" s="186"/>
      <c r="EY100" s="186"/>
      <c r="EZ100" s="186"/>
      <c r="FA100" s="186"/>
      <c r="FB100" s="186"/>
      <c r="FC100" s="186"/>
      <c r="FD100" s="186"/>
      <c r="FE100" s="186"/>
      <c r="FF100" s="186"/>
      <c r="FG100" s="186"/>
      <c r="FH100" s="186"/>
      <c r="FI100" s="186"/>
      <c r="FJ100" s="186"/>
      <c r="FK100" s="186"/>
      <c r="FL100" s="186"/>
      <c r="FM100" s="186"/>
      <c r="FN100" s="186"/>
      <c r="FO100" s="186"/>
      <c r="FP100" s="186"/>
      <c r="FQ100" s="186"/>
      <c r="FR100" s="186"/>
      <c r="FS100" s="186"/>
      <c r="FT100" s="186"/>
      <c r="FU100" s="186"/>
      <c r="FV100" s="186"/>
      <c r="FW100" s="186"/>
      <c r="FX100" s="186"/>
      <c r="FY100" s="186"/>
      <c r="FZ100" s="186"/>
      <c r="GA100" s="186"/>
      <c r="GB100" s="186"/>
      <c r="GC100" s="186"/>
      <c r="GD100" s="186"/>
      <c r="GE100" s="186"/>
      <c r="GF100" s="186"/>
      <c r="GG100" s="186"/>
      <c r="GH100" s="186"/>
      <c r="GI100" s="186"/>
      <c r="GJ100" s="186"/>
      <c r="GK100" s="186"/>
      <c r="GL100" s="186"/>
      <c r="GM100" s="186"/>
    </row>
    <row r="101" spans="1:195" s="187" customFormat="1" ht="32.25" thickBot="1" x14ac:dyDescent="0.3">
      <c r="A101" s="184"/>
      <c r="B101" s="39">
        <v>11</v>
      </c>
      <c r="C101" s="40">
        <v>1</v>
      </c>
      <c r="D101" s="45" t="s">
        <v>121</v>
      </c>
      <c r="E101" s="64" t="s">
        <v>43</v>
      </c>
      <c r="F101" s="40" t="s">
        <v>17</v>
      </c>
      <c r="G101" s="40">
        <v>905</v>
      </c>
      <c r="H101" s="45" t="s">
        <v>14</v>
      </c>
      <c r="I101" s="45" t="s">
        <v>15</v>
      </c>
      <c r="J101" s="69">
        <v>1110569990</v>
      </c>
      <c r="K101" s="40">
        <v>244</v>
      </c>
      <c r="L101" s="65">
        <v>0</v>
      </c>
      <c r="M101" s="65">
        <v>200</v>
      </c>
      <c r="N101" s="65">
        <v>200</v>
      </c>
      <c r="O101" s="65"/>
      <c r="P101" s="65"/>
      <c r="Q101" s="67">
        <v>0</v>
      </c>
      <c r="R101" s="68">
        <f t="shared" si="31"/>
        <v>100</v>
      </c>
      <c r="S101" s="185"/>
      <c r="T101" s="186"/>
      <c r="U101" s="186"/>
      <c r="V101" s="186"/>
      <c r="W101" s="186"/>
      <c r="X101" s="186"/>
      <c r="Y101" s="186"/>
      <c r="Z101" s="186"/>
      <c r="AA101" s="186"/>
      <c r="AB101" s="186"/>
      <c r="AC101" s="186"/>
      <c r="AD101" s="186"/>
      <c r="AE101" s="186"/>
      <c r="AF101" s="186"/>
      <c r="AG101" s="186"/>
      <c r="AH101" s="186"/>
      <c r="AI101" s="186"/>
      <c r="AJ101" s="186"/>
      <c r="AK101" s="186"/>
      <c r="AL101" s="186"/>
      <c r="AM101" s="186"/>
      <c r="AN101" s="186"/>
      <c r="AO101" s="186"/>
      <c r="AP101" s="186"/>
      <c r="AQ101" s="186"/>
      <c r="AR101" s="186"/>
      <c r="AS101" s="186"/>
      <c r="AT101" s="186"/>
      <c r="AU101" s="186"/>
      <c r="AV101" s="186"/>
      <c r="AW101" s="186"/>
      <c r="AX101" s="186"/>
      <c r="AY101" s="186"/>
      <c r="AZ101" s="186"/>
      <c r="BA101" s="186"/>
      <c r="BB101" s="186"/>
      <c r="BC101" s="186"/>
      <c r="BD101" s="186"/>
      <c r="BE101" s="186"/>
      <c r="BF101" s="186"/>
      <c r="BG101" s="186"/>
      <c r="BH101" s="186"/>
      <c r="BI101" s="186"/>
      <c r="BJ101" s="186"/>
      <c r="BK101" s="186"/>
      <c r="BL101" s="186"/>
      <c r="BM101" s="186"/>
      <c r="BN101" s="186"/>
      <c r="BO101" s="186"/>
      <c r="BP101" s="186"/>
      <c r="BQ101" s="186"/>
      <c r="BR101" s="186"/>
      <c r="BS101" s="186"/>
      <c r="BT101" s="186"/>
      <c r="BU101" s="186"/>
      <c r="BV101" s="186"/>
      <c r="BW101" s="186"/>
      <c r="BX101" s="186"/>
      <c r="BY101" s="186"/>
      <c r="BZ101" s="186"/>
      <c r="CA101" s="186"/>
      <c r="CB101" s="186"/>
      <c r="CC101" s="186"/>
      <c r="CD101" s="186"/>
      <c r="CE101" s="186"/>
      <c r="CF101" s="186"/>
      <c r="CG101" s="186"/>
      <c r="CH101" s="186"/>
      <c r="CI101" s="186"/>
      <c r="CJ101" s="186"/>
      <c r="CK101" s="186"/>
      <c r="CL101" s="186"/>
      <c r="CM101" s="186"/>
      <c r="CN101" s="186"/>
      <c r="CO101" s="186"/>
      <c r="CP101" s="186"/>
      <c r="CQ101" s="186"/>
      <c r="CR101" s="186"/>
      <c r="CS101" s="186"/>
      <c r="CT101" s="186"/>
      <c r="CU101" s="186"/>
      <c r="CV101" s="186"/>
      <c r="CW101" s="186"/>
      <c r="CX101" s="186"/>
      <c r="CY101" s="186"/>
      <c r="CZ101" s="186"/>
      <c r="DA101" s="186"/>
      <c r="DB101" s="186"/>
      <c r="DC101" s="186"/>
      <c r="DD101" s="186"/>
      <c r="DE101" s="186"/>
      <c r="DF101" s="186"/>
      <c r="DG101" s="186"/>
      <c r="DH101" s="186"/>
      <c r="DI101" s="186"/>
      <c r="DJ101" s="186"/>
      <c r="DK101" s="186"/>
      <c r="DL101" s="186"/>
      <c r="DM101" s="186"/>
      <c r="DN101" s="186"/>
      <c r="DO101" s="186"/>
      <c r="DP101" s="186"/>
      <c r="DQ101" s="186"/>
      <c r="DR101" s="186"/>
      <c r="DS101" s="186"/>
      <c r="DT101" s="186"/>
      <c r="DU101" s="186"/>
      <c r="DV101" s="186"/>
      <c r="DW101" s="186"/>
      <c r="DX101" s="186"/>
      <c r="DY101" s="186"/>
      <c r="DZ101" s="186"/>
      <c r="EA101" s="186"/>
      <c r="EB101" s="186"/>
      <c r="EC101" s="186"/>
      <c r="ED101" s="186"/>
      <c r="EE101" s="186"/>
      <c r="EF101" s="186"/>
      <c r="EG101" s="186"/>
      <c r="EH101" s="186"/>
      <c r="EI101" s="186"/>
      <c r="EJ101" s="186"/>
      <c r="EK101" s="186"/>
      <c r="EL101" s="186"/>
      <c r="EM101" s="186"/>
      <c r="EN101" s="186"/>
      <c r="EO101" s="186"/>
      <c r="EP101" s="186"/>
      <c r="EQ101" s="186"/>
      <c r="ER101" s="186"/>
      <c r="ES101" s="186"/>
      <c r="ET101" s="186"/>
      <c r="EU101" s="186"/>
      <c r="EV101" s="186"/>
      <c r="EW101" s="186"/>
      <c r="EX101" s="186"/>
      <c r="EY101" s="186"/>
      <c r="EZ101" s="186"/>
      <c r="FA101" s="186"/>
      <c r="FB101" s="186"/>
      <c r="FC101" s="186"/>
      <c r="FD101" s="186"/>
      <c r="FE101" s="186"/>
      <c r="FF101" s="186"/>
      <c r="FG101" s="186"/>
      <c r="FH101" s="186"/>
      <c r="FI101" s="186"/>
      <c r="FJ101" s="186"/>
      <c r="FK101" s="186"/>
      <c r="FL101" s="186"/>
      <c r="FM101" s="186"/>
      <c r="FN101" s="186"/>
      <c r="FO101" s="186"/>
      <c r="FP101" s="186"/>
      <c r="FQ101" s="186"/>
      <c r="FR101" s="186"/>
      <c r="FS101" s="186"/>
      <c r="FT101" s="186"/>
      <c r="FU101" s="186"/>
      <c r="FV101" s="186"/>
      <c r="FW101" s="186"/>
      <c r="FX101" s="186"/>
      <c r="FY101" s="186"/>
      <c r="FZ101" s="186"/>
      <c r="GA101" s="186"/>
      <c r="GB101" s="186"/>
      <c r="GC101" s="186"/>
      <c r="GD101" s="186"/>
      <c r="GE101" s="186"/>
      <c r="GF101" s="186"/>
      <c r="GG101" s="186"/>
      <c r="GH101" s="186"/>
      <c r="GI101" s="186"/>
      <c r="GJ101" s="186"/>
      <c r="GK101" s="186"/>
      <c r="GL101" s="186"/>
      <c r="GM101" s="186"/>
    </row>
    <row r="102" spans="1:195" s="7" customFormat="1" ht="47.25" x14ac:dyDescent="0.25">
      <c r="A102" s="12"/>
      <c r="B102" s="183">
        <v>11</v>
      </c>
      <c r="C102" s="15">
        <v>1</v>
      </c>
      <c r="D102" s="16"/>
      <c r="E102" s="134" t="s">
        <v>33</v>
      </c>
      <c r="F102" s="15" t="s">
        <v>40</v>
      </c>
      <c r="G102" s="15">
        <v>915</v>
      </c>
      <c r="H102" s="16" t="s">
        <v>14</v>
      </c>
      <c r="I102" s="16" t="s">
        <v>15</v>
      </c>
      <c r="J102" s="15">
        <v>1110100000</v>
      </c>
      <c r="K102" s="15"/>
      <c r="L102" s="35">
        <f>SUM(L103,L105,L107,L109,L111,L113,L115,L117)</f>
        <v>8282.7999999999993</v>
      </c>
      <c r="M102" s="35">
        <f t="shared" ref="M102:N102" si="63">SUM(M103,M105,M107,M109,M111,M113,M115,M117)</f>
        <v>9402.0120000000006</v>
      </c>
      <c r="N102" s="35">
        <f t="shared" si="63"/>
        <v>8919.0604199999998</v>
      </c>
      <c r="O102" s="129"/>
      <c r="P102" s="35"/>
      <c r="Q102" s="35">
        <f t="shared" si="30"/>
        <v>107.68170691070654</v>
      </c>
      <c r="R102" s="176">
        <f t="shared" si="31"/>
        <v>94.863316702850398</v>
      </c>
      <c r="S102" s="140"/>
    </row>
    <row r="103" spans="1:195" s="97" customFormat="1" ht="31.5" x14ac:dyDescent="0.25">
      <c r="A103" s="96"/>
      <c r="B103" s="38">
        <v>11</v>
      </c>
      <c r="C103" s="29">
        <v>1</v>
      </c>
      <c r="D103" s="33">
        <v>162330</v>
      </c>
      <c r="E103" s="61" t="s">
        <v>54</v>
      </c>
      <c r="F103" s="29" t="s">
        <v>18</v>
      </c>
      <c r="G103" s="29">
        <v>915</v>
      </c>
      <c r="H103" s="33" t="s">
        <v>14</v>
      </c>
      <c r="I103" s="33" t="s">
        <v>15</v>
      </c>
      <c r="J103" s="31">
        <v>1110162330</v>
      </c>
      <c r="K103" s="29">
        <v>0</v>
      </c>
      <c r="L103" s="59">
        <f>L104</f>
        <v>6488.8</v>
      </c>
      <c r="M103" s="59">
        <f t="shared" ref="M103:N103" si="64">M104</f>
        <v>4602.0671499999999</v>
      </c>
      <c r="N103" s="59">
        <f t="shared" si="64"/>
        <v>4593.6355000000003</v>
      </c>
      <c r="O103" s="58"/>
      <c r="P103" s="59"/>
      <c r="Q103" s="59">
        <f t="shared" ref="Q103:Q166" si="65">N103/L103*100</f>
        <v>70.793297682160031</v>
      </c>
      <c r="R103" s="60">
        <f t="shared" ref="R103:R166" si="66">N103/M103*100</f>
        <v>99.816785593839072</v>
      </c>
      <c r="S103" s="121"/>
      <c r="T103" s="92"/>
      <c r="U103" s="92"/>
      <c r="V103" s="92"/>
      <c r="W103" s="92"/>
      <c r="X103" s="92"/>
      <c r="Y103" s="92"/>
      <c r="Z103" s="92"/>
      <c r="AA103" s="92"/>
      <c r="AB103" s="92"/>
      <c r="AC103" s="92"/>
      <c r="AD103" s="92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  <c r="AO103" s="92"/>
      <c r="AP103" s="92"/>
      <c r="AQ103" s="92"/>
      <c r="AR103" s="92"/>
      <c r="AS103" s="92"/>
      <c r="AT103" s="92"/>
      <c r="AU103" s="92"/>
      <c r="AV103" s="92"/>
      <c r="AW103" s="92"/>
      <c r="AX103" s="92"/>
      <c r="AY103" s="92"/>
      <c r="AZ103" s="92"/>
      <c r="BA103" s="92"/>
      <c r="BB103" s="92"/>
      <c r="BC103" s="92"/>
      <c r="BD103" s="92"/>
      <c r="BE103" s="92"/>
      <c r="BF103" s="92"/>
      <c r="BG103" s="92"/>
      <c r="BH103" s="92"/>
      <c r="BI103" s="92"/>
      <c r="BJ103" s="92"/>
      <c r="BK103" s="92"/>
      <c r="BL103" s="92"/>
      <c r="BM103" s="92"/>
      <c r="BN103" s="92"/>
      <c r="BO103" s="92"/>
      <c r="BP103" s="92"/>
      <c r="BQ103" s="92"/>
      <c r="BR103" s="92"/>
      <c r="BS103" s="92"/>
      <c r="BT103" s="92"/>
      <c r="BU103" s="92"/>
      <c r="BV103" s="92"/>
      <c r="BW103" s="92"/>
      <c r="BX103" s="92"/>
      <c r="BY103" s="92"/>
      <c r="BZ103" s="92"/>
      <c r="CA103" s="92"/>
      <c r="CB103" s="92"/>
      <c r="CC103" s="92"/>
      <c r="CD103" s="92"/>
      <c r="CE103" s="92"/>
      <c r="CF103" s="92"/>
      <c r="CG103" s="92"/>
      <c r="CH103" s="92"/>
      <c r="CI103" s="92"/>
      <c r="CJ103" s="92"/>
      <c r="CK103" s="92"/>
      <c r="CL103" s="92"/>
      <c r="CM103" s="92"/>
      <c r="CN103" s="92"/>
      <c r="CO103" s="92"/>
      <c r="CP103" s="92"/>
      <c r="CQ103" s="92"/>
      <c r="CR103" s="92"/>
      <c r="CS103" s="92"/>
      <c r="CT103" s="92"/>
      <c r="CU103" s="92"/>
      <c r="CV103" s="92"/>
      <c r="CW103" s="92"/>
      <c r="CX103" s="92"/>
      <c r="CY103" s="92"/>
      <c r="CZ103" s="92"/>
      <c r="DA103" s="92"/>
      <c r="DB103" s="92"/>
      <c r="DC103" s="92"/>
      <c r="DD103" s="92"/>
      <c r="DE103" s="92"/>
      <c r="DF103" s="92"/>
      <c r="DG103" s="92"/>
      <c r="DH103" s="92"/>
      <c r="DI103" s="92"/>
      <c r="DJ103" s="92"/>
      <c r="DK103" s="92"/>
      <c r="DL103" s="92"/>
      <c r="DM103" s="92"/>
      <c r="DN103" s="92"/>
      <c r="DO103" s="92"/>
      <c r="DP103" s="92"/>
      <c r="DQ103" s="92"/>
      <c r="DR103" s="92"/>
      <c r="DS103" s="92"/>
      <c r="DT103" s="92"/>
      <c r="DU103" s="92"/>
      <c r="DV103" s="92"/>
      <c r="DW103" s="92"/>
      <c r="DX103" s="92"/>
      <c r="DY103" s="92"/>
      <c r="DZ103" s="92"/>
      <c r="EA103" s="92"/>
      <c r="EB103" s="92"/>
      <c r="EC103" s="92"/>
      <c r="ED103" s="92"/>
      <c r="EE103" s="92"/>
      <c r="EF103" s="92"/>
      <c r="EG103" s="92"/>
      <c r="EH103" s="92"/>
      <c r="EI103" s="92"/>
      <c r="EJ103" s="92"/>
      <c r="EK103" s="92"/>
      <c r="EL103" s="92"/>
      <c r="EM103" s="92"/>
      <c r="EN103" s="92"/>
      <c r="EO103" s="92"/>
      <c r="EP103" s="92"/>
      <c r="EQ103" s="92"/>
      <c r="ER103" s="92"/>
      <c r="ES103" s="92"/>
      <c r="ET103" s="92"/>
      <c r="EU103" s="92"/>
      <c r="EV103" s="92"/>
      <c r="EW103" s="92"/>
      <c r="EX103" s="92"/>
      <c r="EY103" s="92"/>
      <c r="EZ103" s="92"/>
      <c r="FA103" s="92"/>
      <c r="FB103" s="92"/>
      <c r="FC103" s="92"/>
      <c r="FD103" s="92"/>
      <c r="FE103" s="92"/>
      <c r="FF103" s="92"/>
      <c r="FG103" s="92"/>
      <c r="FH103" s="92"/>
      <c r="FI103" s="92"/>
      <c r="FJ103" s="92"/>
      <c r="FK103" s="92"/>
      <c r="FL103" s="92"/>
      <c r="FM103" s="92"/>
      <c r="FN103" s="92"/>
      <c r="FO103" s="92"/>
      <c r="FP103" s="92"/>
      <c r="FQ103" s="92"/>
      <c r="FR103" s="92"/>
      <c r="FS103" s="92"/>
      <c r="FT103" s="92"/>
      <c r="FU103" s="92"/>
      <c r="FV103" s="92"/>
      <c r="FW103" s="92"/>
      <c r="FX103" s="92"/>
      <c r="FY103" s="92"/>
      <c r="FZ103" s="92"/>
      <c r="GA103" s="92"/>
      <c r="GB103" s="92"/>
      <c r="GC103" s="92"/>
      <c r="GD103" s="92"/>
      <c r="GE103" s="92"/>
      <c r="GF103" s="92"/>
      <c r="GG103" s="92"/>
      <c r="GH103" s="92"/>
      <c r="GI103" s="92"/>
      <c r="GJ103" s="92"/>
      <c r="GK103" s="92"/>
      <c r="GL103" s="92"/>
      <c r="GM103" s="92"/>
    </row>
    <row r="104" spans="1:195" s="97" customFormat="1" ht="31.5" x14ac:dyDescent="0.25">
      <c r="A104" s="96"/>
      <c r="B104" s="38">
        <v>11</v>
      </c>
      <c r="C104" s="29">
        <v>1</v>
      </c>
      <c r="D104" s="33">
        <v>162330</v>
      </c>
      <c r="E104" s="61" t="s">
        <v>43</v>
      </c>
      <c r="F104" s="29" t="s">
        <v>18</v>
      </c>
      <c r="G104" s="29">
        <v>915</v>
      </c>
      <c r="H104" s="33" t="s">
        <v>14</v>
      </c>
      <c r="I104" s="33" t="s">
        <v>15</v>
      </c>
      <c r="J104" s="31">
        <v>1110162330</v>
      </c>
      <c r="K104" s="29">
        <v>244</v>
      </c>
      <c r="L104" s="59">
        <v>6488.8</v>
      </c>
      <c r="M104" s="58">
        <v>4602.0671499999999</v>
      </c>
      <c r="N104" s="58">
        <v>4593.6355000000003</v>
      </c>
      <c r="O104" s="58"/>
      <c r="P104" s="59"/>
      <c r="Q104" s="59">
        <f t="shared" si="65"/>
        <v>70.793297682160031</v>
      </c>
      <c r="R104" s="60">
        <f t="shared" si="66"/>
        <v>99.816785593839072</v>
      </c>
      <c r="S104" s="121"/>
      <c r="T104" s="92"/>
      <c r="U104" s="92"/>
      <c r="V104" s="92"/>
      <c r="W104" s="92"/>
      <c r="X104" s="92"/>
      <c r="Y104" s="92"/>
      <c r="Z104" s="92"/>
      <c r="AA104" s="92"/>
      <c r="AB104" s="92"/>
      <c r="AC104" s="92"/>
      <c r="AD104" s="92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  <c r="AO104" s="92"/>
      <c r="AP104" s="92"/>
      <c r="AQ104" s="92"/>
      <c r="AR104" s="92"/>
      <c r="AS104" s="92"/>
      <c r="AT104" s="92"/>
      <c r="AU104" s="92"/>
      <c r="AV104" s="92"/>
      <c r="AW104" s="92"/>
      <c r="AX104" s="92"/>
      <c r="AY104" s="92"/>
      <c r="AZ104" s="92"/>
      <c r="BA104" s="92"/>
      <c r="BB104" s="92"/>
      <c r="BC104" s="92"/>
      <c r="BD104" s="92"/>
      <c r="BE104" s="92"/>
      <c r="BF104" s="92"/>
      <c r="BG104" s="92"/>
      <c r="BH104" s="92"/>
      <c r="BI104" s="92"/>
      <c r="BJ104" s="92"/>
      <c r="BK104" s="92"/>
      <c r="BL104" s="92"/>
      <c r="BM104" s="92"/>
      <c r="BN104" s="92"/>
      <c r="BO104" s="92"/>
      <c r="BP104" s="92"/>
      <c r="BQ104" s="92"/>
      <c r="BR104" s="92"/>
      <c r="BS104" s="92"/>
      <c r="BT104" s="92"/>
      <c r="BU104" s="92"/>
      <c r="BV104" s="92"/>
      <c r="BW104" s="92"/>
      <c r="BX104" s="92"/>
      <c r="BY104" s="92"/>
      <c r="BZ104" s="92"/>
      <c r="CA104" s="92"/>
      <c r="CB104" s="92"/>
      <c r="CC104" s="92"/>
      <c r="CD104" s="92"/>
      <c r="CE104" s="92"/>
      <c r="CF104" s="92"/>
      <c r="CG104" s="92"/>
      <c r="CH104" s="92"/>
      <c r="CI104" s="92"/>
      <c r="CJ104" s="92"/>
      <c r="CK104" s="92"/>
      <c r="CL104" s="92"/>
      <c r="CM104" s="92"/>
      <c r="CN104" s="92"/>
      <c r="CO104" s="92"/>
      <c r="CP104" s="92"/>
      <c r="CQ104" s="92"/>
      <c r="CR104" s="92"/>
      <c r="CS104" s="92"/>
      <c r="CT104" s="92"/>
      <c r="CU104" s="92"/>
      <c r="CV104" s="92"/>
      <c r="CW104" s="92"/>
      <c r="CX104" s="92"/>
      <c r="CY104" s="92"/>
      <c r="CZ104" s="92"/>
      <c r="DA104" s="92"/>
      <c r="DB104" s="92"/>
      <c r="DC104" s="92"/>
      <c r="DD104" s="92"/>
      <c r="DE104" s="92"/>
      <c r="DF104" s="92"/>
      <c r="DG104" s="92"/>
      <c r="DH104" s="92"/>
      <c r="DI104" s="92"/>
      <c r="DJ104" s="92"/>
      <c r="DK104" s="92"/>
      <c r="DL104" s="92"/>
      <c r="DM104" s="92"/>
      <c r="DN104" s="92"/>
      <c r="DO104" s="92"/>
      <c r="DP104" s="92"/>
      <c r="DQ104" s="92"/>
      <c r="DR104" s="92"/>
      <c r="DS104" s="92"/>
      <c r="DT104" s="92"/>
      <c r="DU104" s="92"/>
      <c r="DV104" s="92"/>
      <c r="DW104" s="92"/>
      <c r="DX104" s="92"/>
      <c r="DY104" s="92"/>
      <c r="DZ104" s="92"/>
      <c r="EA104" s="92"/>
      <c r="EB104" s="92"/>
      <c r="EC104" s="92"/>
      <c r="ED104" s="92"/>
      <c r="EE104" s="92"/>
      <c r="EF104" s="92"/>
      <c r="EG104" s="92"/>
      <c r="EH104" s="92"/>
      <c r="EI104" s="92"/>
      <c r="EJ104" s="92"/>
      <c r="EK104" s="92"/>
      <c r="EL104" s="92"/>
      <c r="EM104" s="92"/>
      <c r="EN104" s="92"/>
      <c r="EO104" s="92"/>
      <c r="EP104" s="92"/>
      <c r="EQ104" s="92"/>
      <c r="ER104" s="92"/>
      <c r="ES104" s="92"/>
      <c r="ET104" s="92"/>
      <c r="EU104" s="92"/>
      <c r="EV104" s="92"/>
      <c r="EW104" s="92"/>
      <c r="EX104" s="92"/>
      <c r="EY104" s="92"/>
      <c r="EZ104" s="92"/>
      <c r="FA104" s="92"/>
      <c r="FB104" s="92"/>
      <c r="FC104" s="92"/>
      <c r="FD104" s="92"/>
      <c r="FE104" s="92"/>
      <c r="FF104" s="92"/>
      <c r="FG104" s="92"/>
      <c r="FH104" s="92"/>
      <c r="FI104" s="92"/>
      <c r="FJ104" s="92"/>
      <c r="FK104" s="92"/>
      <c r="FL104" s="92"/>
      <c r="FM104" s="92"/>
      <c r="FN104" s="92"/>
      <c r="FO104" s="92"/>
      <c r="FP104" s="92"/>
      <c r="FQ104" s="92"/>
      <c r="FR104" s="92"/>
      <c r="FS104" s="92"/>
      <c r="FT104" s="92"/>
      <c r="FU104" s="92"/>
      <c r="FV104" s="92"/>
      <c r="FW104" s="92"/>
      <c r="FX104" s="92"/>
      <c r="FY104" s="92"/>
      <c r="FZ104" s="92"/>
      <c r="GA104" s="92"/>
      <c r="GB104" s="92"/>
      <c r="GC104" s="92"/>
      <c r="GD104" s="92"/>
      <c r="GE104" s="92"/>
      <c r="GF104" s="92"/>
      <c r="GG104" s="92"/>
      <c r="GH104" s="92"/>
      <c r="GI104" s="92"/>
      <c r="GJ104" s="92"/>
      <c r="GK104" s="92"/>
      <c r="GL104" s="92"/>
      <c r="GM104" s="92"/>
    </row>
    <row r="105" spans="1:195" s="97" customFormat="1" ht="64.5" customHeight="1" x14ac:dyDescent="0.25">
      <c r="A105" s="96"/>
      <c r="B105" s="38">
        <v>11</v>
      </c>
      <c r="C105" s="29">
        <v>1</v>
      </c>
      <c r="D105" s="33">
        <v>162334</v>
      </c>
      <c r="E105" s="61" t="s">
        <v>56</v>
      </c>
      <c r="F105" s="29" t="s">
        <v>18</v>
      </c>
      <c r="G105" s="29">
        <v>915</v>
      </c>
      <c r="H105" s="33" t="s">
        <v>14</v>
      </c>
      <c r="I105" s="33" t="s">
        <v>15</v>
      </c>
      <c r="J105" s="31">
        <v>1110162334</v>
      </c>
      <c r="K105" s="29">
        <v>0</v>
      </c>
      <c r="L105" s="59">
        <f>L106</f>
        <v>0</v>
      </c>
      <c r="M105" s="59">
        <f t="shared" ref="M105:N105" si="67">M106</f>
        <v>200</v>
      </c>
      <c r="N105" s="59">
        <f t="shared" si="67"/>
        <v>179.33674999999999</v>
      </c>
      <c r="O105" s="58"/>
      <c r="P105" s="59"/>
      <c r="Q105" s="59">
        <v>0</v>
      </c>
      <c r="R105" s="60">
        <f t="shared" si="66"/>
        <v>89.668374999999997</v>
      </c>
      <c r="S105" s="121"/>
      <c r="T105" s="92"/>
      <c r="U105" s="92"/>
      <c r="V105" s="92"/>
      <c r="W105" s="92"/>
      <c r="X105" s="92"/>
      <c r="Y105" s="92"/>
      <c r="Z105" s="92"/>
      <c r="AA105" s="92"/>
      <c r="AB105" s="92"/>
      <c r="AC105" s="92"/>
      <c r="AD105" s="92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  <c r="AO105" s="92"/>
      <c r="AP105" s="92"/>
      <c r="AQ105" s="92"/>
      <c r="AR105" s="92"/>
      <c r="AS105" s="92"/>
      <c r="AT105" s="92"/>
      <c r="AU105" s="92"/>
      <c r="AV105" s="92"/>
      <c r="AW105" s="92"/>
      <c r="AX105" s="92"/>
      <c r="AY105" s="92"/>
      <c r="AZ105" s="92"/>
      <c r="BA105" s="92"/>
      <c r="BB105" s="92"/>
      <c r="BC105" s="92"/>
      <c r="BD105" s="92"/>
      <c r="BE105" s="92"/>
      <c r="BF105" s="92"/>
      <c r="BG105" s="92"/>
      <c r="BH105" s="92"/>
      <c r="BI105" s="92"/>
      <c r="BJ105" s="92"/>
      <c r="BK105" s="92"/>
      <c r="BL105" s="92"/>
      <c r="BM105" s="92"/>
      <c r="BN105" s="92"/>
      <c r="BO105" s="92"/>
      <c r="BP105" s="92"/>
      <c r="BQ105" s="92"/>
      <c r="BR105" s="92"/>
      <c r="BS105" s="92"/>
      <c r="BT105" s="92"/>
      <c r="BU105" s="92"/>
      <c r="BV105" s="92"/>
      <c r="BW105" s="92"/>
      <c r="BX105" s="92"/>
      <c r="BY105" s="92"/>
      <c r="BZ105" s="92"/>
      <c r="CA105" s="92"/>
      <c r="CB105" s="92"/>
      <c r="CC105" s="92"/>
      <c r="CD105" s="92"/>
      <c r="CE105" s="92"/>
      <c r="CF105" s="92"/>
      <c r="CG105" s="92"/>
      <c r="CH105" s="92"/>
      <c r="CI105" s="92"/>
      <c r="CJ105" s="92"/>
      <c r="CK105" s="92"/>
      <c r="CL105" s="92"/>
      <c r="CM105" s="92"/>
      <c r="CN105" s="92"/>
      <c r="CO105" s="92"/>
      <c r="CP105" s="92"/>
      <c r="CQ105" s="92"/>
      <c r="CR105" s="92"/>
      <c r="CS105" s="92"/>
      <c r="CT105" s="92"/>
      <c r="CU105" s="92"/>
      <c r="CV105" s="92"/>
      <c r="CW105" s="92"/>
      <c r="CX105" s="92"/>
      <c r="CY105" s="92"/>
      <c r="CZ105" s="92"/>
      <c r="DA105" s="92"/>
      <c r="DB105" s="92"/>
      <c r="DC105" s="92"/>
      <c r="DD105" s="92"/>
      <c r="DE105" s="92"/>
      <c r="DF105" s="92"/>
      <c r="DG105" s="92"/>
      <c r="DH105" s="92"/>
      <c r="DI105" s="92"/>
      <c r="DJ105" s="92"/>
      <c r="DK105" s="92"/>
      <c r="DL105" s="92"/>
      <c r="DM105" s="92"/>
      <c r="DN105" s="92"/>
      <c r="DO105" s="92"/>
      <c r="DP105" s="92"/>
      <c r="DQ105" s="92"/>
      <c r="DR105" s="92"/>
      <c r="DS105" s="92"/>
      <c r="DT105" s="92"/>
      <c r="DU105" s="92"/>
      <c r="DV105" s="92"/>
      <c r="DW105" s="92"/>
      <c r="DX105" s="92"/>
      <c r="DY105" s="92"/>
      <c r="DZ105" s="92"/>
      <c r="EA105" s="92"/>
      <c r="EB105" s="92"/>
      <c r="EC105" s="92"/>
      <c r="ED105" s="92"/>
      <c r="EE105" s="92"/>
      <c r="EF105" s="92"/>
      <c r="EG105" s="92"/>
      <c r="EH105" s="92"/>
      <c r="EI105" s="92"/>
      <c r="EJ105" s="92"/>
      <c r="EK105" s="92"/>
      <c r="EL105" s="92"/>
      <c r="EM105" s="92"/>
      <c r="EN105" s="92"/>
      <c r="EO105" s="92"/>
      <c r="EP105" s="92"/>
      <c r="EQ105" s="92"/>
      <c r="ER105" s="92"/>
      <c r="ES105" s="92"/>
      <c r="ET105" s="92"/>
      <c r="EU105" s="92"/>
      <c r="EV105" s="92"/>
      <c r="EW105" s="92"/>
      <c r="EX105" s="92"/>
      <c r="EY105" s="92"/>
      <c r="EZ105" s="92"/>
      <c r="FA105" s="92"/>
      <c r="FB105" s="92"/>
      <c r="FC105" s="92"/>
      <c r="FD105" s="92"/>
      <c r="FE105" s="92"/>
      <c r="FF105" s="92"/>
      <c r="FG105" s="92"/>
      <c r="FH105" s="92"/>
      <c r="FI105" s="92"/>
      <c r="FJ105" s="92"/>
      <c r="FK105" s="92"/>
      <c r="FL105" s="92"/>
      <c r="FM105" s="92"/>
      <c r="FN105" s="92"/>
      <c r="FO105" s="92"/>
      <c r="FP105" s="92"/>
      <c r="FQ105" s="92"/>
      <c r="FR105" s="92"/>
      <c r="FS105" s="92"/>
      <c r="FT105" s="92"/>
      <c r="FU105" s="92"/>
      <c r="FV105" s="92"/>
      <c r="FW105" s="92"/>
      <c r="FX105" s="92"/>
      <c r="FY105" s="92"/>
      <c r="FZ105" s="92"/>
      <c r="GA105" s="92"/>
      <c r="GB105" s="92"/>
      <c r="GC105" s="92"/>
      <c r="GD105" s="92"/>
      <c r="GE105" s="92"/>
      <c r="GF105" s="92"/>
      <c r="GG105" s="92"/>
      <c r="GH105" s="92"/>
      <c r="GI105" s="92"/>
      <c r="GJ105" s="92"/>
      <c r="GK105" s="92"/>
      <c r="GL105" s="92"/>
      <c r="GM105" s="92"/>
    </row>
    <row r="106" spans="1:195" s="97" customFormat="1" ht="31.5" x14ac:dyDescent="0.25">
      <c r="A106" s="96"/>
      <c r="B106" s="38">
        <v>11</v>
      </c>
      <c r="C106" s="29">
        <v>1</v>
      </c>
      <c r="D106" s="33">
        <v>162334</v>
      </c>
      <c r="E106" s="61" t="s">
        <v>43</v>
      </c>
      <c r="F106" s="29" t="s">
        <v>18</v>
      </c>
      <c r="G106" s="29">
        <v>915</v>
      </c>
      <c r="H106" s="33" t="s">
        <v>14</v>
      </c>
      <c r="I106" s="33" t="s">
        <v>15</v>
      </c>
      <c r="J106" s="31">
        <v>1110162334</v>
      </c>
      <c r="K106" s="29">
        <v>244</v>
      </c>
      <c r="L106" s="59">
        <v>0</v>
      </c>
      <c r="M106" s="58">
        <v>200</v>
      </c>
      <c r="N106" s="58">
        <v>179.33674999999999</v>
      </c>
      <c r="O106" s="58"/>
      <c r="P106" s="59"/>
      <c r="Q106" s="59">
        <v>0</v>
      </c>
      <c r="R106" s="60">
        <f t="shared" si="66"/>
        <v>89.668374999999997</v>
      </c>
      <c r="S106" s="121"/>
      <c r="T106" s="92"/>
      <c r="U106" s="92"/>
      <c r="V106" s="92"/>
      <c r="W106" s="92"/>
      <c r="X106" s="92"/>
      <c r="Y106" s="92"/>
      <c r="Z106" s="92"/>
      <c r="AA106" s="92"/>
      <c r="AB106" s="92"/>
      <c r="AC106" s="92"/>
      <c r="AD106" s="92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  <c r="AO106" s="92"/>
      <c r="AP106" s="92"/>
      <c r="AQ106" s="92"/>
      <c r="AR106" s="92"/>
      <c r="AS106" s="92"/>
      <c r="AT106" s="92"/>
      <c r="AU106" s="92"/>
      <c r="AV106" s="92"/>
      <c r="AW106" s="92"/>
      <c r="AX106" s="92"/>
      <c r="AY106" s="92"/>
      <c r="AZ106" s="92"/>
      <c r="BA106" s="92"/>
      <c r="BB106" s="92"/>
      <c r="BC106" s="92"/>
      <c r="BD106" s="92"/>
      <c r="BE106" s="92"/>
      <c r="BF106" s="92"/>
      <c r="BG106" s="92"/>
      <c r="BH106" s="92"/>
      <c r="BI106" s="92"/>
      <c r="BJ106" s="92"/>
      <c r="BK106" s="92"/>
      <c r="BL106" s="92"/>
      <c r="BM106" s="92"/>
      <c r="BN106" s="92"/>
      <c r="BO106" s="92"/>
      <c r="BP106" s="92"/>
      <c r="BQ106" s="92"/>
      <c r="BR106" s="92"/>
      <c r="BS106" s="92"/>
      <c r="BT106" s="92"/>
      <c r="BU106" s="92"/>
      <c r="BV106" s="92"/>
      <c r="BW106" s="92"/>
      <c r="BX106" s="92"/>
      <c r="BY106" s="92"/>
      <c r="BZ106" s="92"/>
      <c r="CA106" s="92"/>
      <c r="CB106" s="92"/>
      <c r="CC106" s="92"/>
      <c r="CD106" s="92"/>
      <c r="CE106" s="92"/>
      <c r="CF106" s="92"/>
      <c r="CG106" s="92"/>
      <c r="CH106" s="92"/>
      <c r="CI106" s="92"/>
      <c r="CJ106" s="92"/>
      <c r="CK106" s="92"/>
      <c r="CL106" s="92"/>
      <c r="CM106" s="92"/>
      <c r="CN106" s="92"/>
      <c r="CO106" s="92"/>
      <c r="CP106" s="92"/>
      <c r="CQ106" s="92"/>
      <c r="CR106" s="92"/>
      <c r="CS106" s="92"/>
      <c r="CT106" s="92"/>
      <c r="CU106" s="92"/>
      <c r="CV106" s="92"/>
      <c r="CW106" s="92"/>
      <c r="CX106" s="92"/>
      <c r="CY106" s="92"/>
      <c r="CZ106" s="92"/>
      <c r="DA106" s="92"/>
      <c r="DB106" s="92"/>
      <c r="DC106" s="92"/>
      <c r="DD106" s="92"/>
      <c r="DE106" s="92"/>
      <c r="DF106" s="92"/>
      <c r="DG106" s="92"/>
      <c r="DH106" s="92"/>
      <c r="DI106" s="92"/>
      <c r="DJ106" s="92"/>
      <c r="DK106" s="92"/>
      <c r="DL106" s="92"/>
      <c r="DM106" s="92"/>
      <c r="DN106" s="92"/>
      <c r="DO106" s="92"/>
      <c r="DP106" s="92"/>
      <c r="DQ106" s="92"/>
      <c r="DR106" s="92"/>
      <c r="DS106" s="92"/>
      <c r="DT106" s="92"/>
      <c r="DU106" s="92"/>
      <c r="DV106" s="92"/>
      <c r="DW106" s="92"/>
      <c r="DX106" s="92"/>
      <c r="DY106" s="92"/>
      <c r="DZ106" s="92"/>
      <c r="EA106" s="92"/>
      <c r="EB106" s="92"/>
      <c r="EC106" s="92"/>
      <c r="ED106" s="92"/>
      <c r="EE106" s="92"/>
      <c r="EF106" s="92"/>
      <c r="EG106" s="92"/>
      <c r="EH106" s="92"/>
      <c r="EI106" s="92"/>
      <c r="EJ106" s="92"/>
      <c r="EK106" s="92"/>
      <c r="EL106" s="92"/>
      <c r="EM106" s="92"/>
      <c r="EN106" s="92"/>
      <c r="EO106" s="92"/>
      <c r="EP106" s="92"/>
      <c r="EQ106" s="92"/>
      <c r="ER106" s="92"/>
      <c r="ES106" s="92"/>
      <c r="ET106" s="92"/>
      <c r="EU106" s="92"/>
      <c r="EV106" s="92"/>
      <c r="EW106" s="92"/>
      <c r="EX106" s="92"/>
      <c r="EY106" s="92"/>
      <c r="EZ106" s="92"/>
      <c r="FA106" s="92"/>
      <c r="FB106" s="92"/>
      <c r="FC106" s="92"/>
      <c r="FD106" s="92"/>
      <c r="FE106" s="92"/>
      <c r="FF106" s="92"/>
      <c r="FG106" s="92"/>
      <c r="FH106" s="92"/>
      <c r="FI106" s="92"/>
      <c r="FJ106" s="92"/>
      <c r="FK106" s="92"/>
      <c r="FL106" s="92"/>
      <c r="FM106" s="92"/>
      <c r="FN106" s="92"/>
      <c r="FO106" s="92"/>
      <c r="FP106" s="92"/>
      <c r="FQ106" s="92"/>
      <c r="FR106" s="92"/>
      <c r="FS106" s="92"/>
      <c r="FT106" s="92"/>
      <c r="FU106" s="92"/>
      <c r="FV106" s="92"/>
      <c r="FW106" s="92"/>
      <c r="FX106" s="92"/>
      <c r="FY106" s="92"/>
      <c r="FZ106" s="92"/>
      <c r="GA106" s="92"/>
      <c r="GB106" s="92"/>
      <c r="GC106" s="92"/>
      <c r="GD106" s="92"/>
      <c r="GE106" s="92"/>
      <c r="GF106" s="92"/>
      <c r="GG106" s="92"/>
      <c r="GH106" s="92"/>
      <c r="GI106" s="92"/>
      <c r="GJ106" s="92"/>
      <c r="GK106" s="92"/>
      <c r="GL106" s="92"/>
      <c r="GM106" s="92"/>
    </row>
    <row r="107" spans="1:195" s="97" customFormat="1" ht="78.75" x14ac:dyDescent="0.25">
      <c r="A107" s="96"/>
      <c r="B107" s="38">
        <v>11</v>
      </c>
      <c r="C107" s="29">
        <v>1</v>
      </c>
      <c r="D107" s="33">
        <v>162340</v>
      </c>
      <c r="E107" s="27" t="s">
        <v>53</v>
      </c>
      <c r="F107" s="29" t="s">
        <v>18</v>
      </c>
      <c r="G107" s="29">
        <v>915</v>
      </c>
      <c r="H107" s="33" t="s">
        <v>14</v>
      </c>
      <c r="I107" s="33" t="s">
        <v>15</v>
      </c>
      <c r="J107" s="31">
        <v>1110162340</v>
      </c>
      <c r="K107" s="29">
        <v>0</v>
      </c>
      <c r="L107" s="59">
        <f>L108</f>
        <v>694</v>
      </c>
      <c r="M107" s="59">
        <f t="shared" ref="M107:N107" si="68">M108</f>
        <v>1169.2093199999999</v>
      </c>
      <c r="N107" s="59">
        <f t="shared" si="68"/>
        <v>1010.30927</v>
      </c>
      <c r="O107" s="58"/>
      <c r="P107" s="59"/>
      <c r="Q107" s="59">
        <f t="shared" si="65"/>
        <v>145.577704610951</v>
      </c>
      <c r="R107" s="60">
        <f t="shared" si="66"/>
        <v>86.409614832697372</v>
      </c>
      <c r="S107" s="121"/>
      <c r="T107" s="92"/>
      <c r="U107" s="92"/>
      <c r="V107" s="92"/>
      <c r="W107" s="92"/>
      <c r="X107" s="92"/>
      <c r="Y107" s="92"/>
      <c r="Z107" s="92"/>
      <c r="AA107" s="92"/>
      <c r="AB107" s="92"/>
      <c r="AC107" s="92"/>
      <c r="AD107" s="92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  <c r="AO107" s="92"/>
      <c r="AP107" s="92"/>
      <c r="AQ107" s="92"/>
      <c r="AR107" s="92"/>
      <c r="AS107" s="92"/>
      <c r="AT107" s="92"/>
      <c r="AU107" s="92"/>
      <c r="AV107" s="92"/>
      <c r="AW107" s="92"/>
      <c r="AX107" s="92"/>
      <c r="AY107" s="92"/>
      <c r="AZ107" s="92"/>
      <c r="BA107" s="92"/>
      <c r="BB107" s="92"/>
      <c r="BC107" s="92"/>
      <c r="BD107" s="92"/>
      <c r="BE107" s="92"/>
      <c r="BF107" s="92"/>
      <c r="BG107" s="92"/>
      <c r="BH107" s="92"/>
      <c r="BI107" s="92"/>
      <c r="BJ107" s="92"/>
      <c r="BK107" s="92"/>
      <c r="BL107" s="92"/>
      <c r="BM107" s="92"/>
      <c r="BN107" s="92"/>
      <c r="BO107" s="92"/>
      <c r="BP107" s="92"/>
      <c r="BQ107" s="92"/>
      <c r="BR107" s="92"/>
      <c r="BS107" s="92"/>
      <c r="BT107" s="92"/>
      <c r="BU107" s="92"/>
      <c r="BV107" s="92"/>
      <c r="BW107" s="92"/>
      <c r="BX107" s="92"/>
      <c r="BY107" s="92"/>
      <c r="BZ107" s="92"/>
      <c r="CA107" s="92"/>
      <c r="CB107" s="92"/>
      <c r="CC107" s="92"/>
      <c r="CD107" s="92"/>
      <c r="CE107" s="92"/>
      <c r="CF107" s="92"/>
      <c r="CG107" s="92"/>
      <c r="CH107" s="92"/>
      <c r="CI107" s="92"/>
      <c r="CJ107" s="92"/>
      <c r="CK107" s="92"/>
      <c r="CL107" s="92"/>
      <c r="CM107" s="92"/>
      <c r="CN107" s="92"/>
      <c r="CO107" s="92"/>
      <c r="CP107" s="92"/>
      <c r="CQ107" s="92"/>
      <c r="CR107" s="92"/>
      <c r="CS107" s="92"/>
      <c r="CT107" s="92"/>
      <c r="CU107" s="92"/>
      <c r="CV107" s="92"/>
      <c r="CW107" s="92"/>
      <c r="CX107" s="92"/>
      <c r="CY107" s="92"/>
      <c r="CZ107" s="92"/>
      <c r="DA107" s="92"/>
      <c r="DB107" s="92"/>
      <c r="DC107" s="92"/>
      <c r="DD107" s="92"/>
      <c r="DE107" s="92"/>
      <c r="DF107" s="92"/>
      <c r="DG107" s="92"/>
      <c r="DH107" s="92"/>
      <c r="DI107" s="92"/>
      <c r="DJ107" s="92"/>
      <c r="DK107" s="92"/>
      <c r="DL107" s="92"/>
      <c r="DM107" s="92"/>
      <c r="DN107" s="92"/>
      <c r="DO107" s="92"/>
      <c r="DP107" s="92"/>
      <c r="DQ107" s="92"/>
      <c r="DR107" s="92"/>
      <c r="DS107" s="92"/>
      <c r="DT107" s="92"/>
      <c r="DU107" s="92"/>
      <c r="DV107" s="92"/>
      <c r="DW107" s="92"/>
      <c r="DX107" s="92"/>
      <c r="DY107" s="92"/>
      <c r="DZ107" s="92"/>
      <c r="EA107" s="92"/>
      <c r="EB107" s="92"/>
      <c r="EC107" s="92"/>
      <c r="ED107" s="92"/>
      <c r="EE107" s="92"/>
      <c r="EF107" s="92"/>
      <c r="EG107" s="92"/>
      <c r="EH107" s="92"/>
      <c r="EI107" s="92"/>
      <c r="EJ107" s="92"/>
      <c r="EK107" s="92"/>
      <c r="EL107" s="92"/>
      <c r="EM107" s="92"/>
      <c r="EN107" s="92"/>
      <c r="EO107" s="92"/>
      <c r="EP107" s="92"/>
      <c r="EQ107" s="92"/>
      <c r="ER107" s="92"/>
      <c r="ES107" s="92"/>
      <c r="ET107" s="92"/>
      <c r="EU107" s="92"/>
      <c r="EV107" s="92"/>
      <c r="EW107" s="92"/>
      <c r="EX107" s="92"/>
      <c r="EY107" s="92"/>
      <c r="EZ107" s="92"/>
      <c r="FA107" s="92"/>
      <c r="FB107" s="92"/>
      <c r="FC107" s="92"/>
      <c r="FD107" s="92"/>
      <c r="FE107" s="92"/>
      <c r="FF107" s="92"/>
      <c r="FG107" s="92"/>
      <c r="FH107" s="92"/>
      <c r="FI107" s="92"/>
      <c r="FJ107" s="92"/>
      <c r="FK107" s="92"/>
      <c r="FL107" s="92"/>
      <c r="FM107" s="92"/>
      <c r="FN107" s="92"/>
      <c r="FO107" s="92"/>
      <c r="FP107" s="92"/>
      <c r="FQ107" s="92"/>
      <c r="FR107" s="92"/>
      <c r="FS107" s="92"/>
      <c r="FT107" s="92"/>
      <c r="FU107" s="92"/>
      <c r="FV107" s="92"/>
      <c r="FW107" s="92"/>
      <c r="FX107" s="92"/>
      <c r="FY107" s="92"/>
      <c r="FZ107" s="92"/>
      <c r="GA107" s="92"/>
      <c r="GB107" s="92"/>
      <c r="GC107" s="92"/>
      <c r="GD107" s="92"/>
      <c r="GE107" s="92"/>
      <c r="GF107" s="92"/>
      <c r="GG107" s="92"/>
      <c r="GH107" s="92"/>
      <c r="GI107" s="92"/>
      <c r="GJ107" s="92"/>
      <c r="GK107" s="92"/>
      <c r="GL107" s="92"/>
      <c r="GM107" s="92"/>
    </row>
    <row r="108" spans="1:195" s="97" customFormat="1" ht="31.5" x14ac:dyDescent="0.25">
      <c r="A108" s="96"/>
      <c r="B108" s="38">
        <v>11</v>
      </c>
      <c r="C108" s="29">
        <v>1</v>
      </c>
      <c r="D108" s="33">
        <v>162340</v>
      </c>
      <c r="E108" s="61" t="s">
        <v>43</v>
      </c>
      <c r="F108" s="29" t="s">
        <v>18</v>
      </c>
      <c r="G108" s="29">
        <v>915</v>
      </c>
      <c r="H108" s="33" t="s">
        <v>14</v>
      </c>
      <c r="I108" s="33" t="s">
        <v>15</v>
      </c>
      <c r="J108" s="31">
        <v>1110162340</v>
      </c>
      <c r="K108" s="29">
        <v>244</v>
      </c>
      <c r="L108" s="59">
        <v>694</v>
      </c>
      <c r="M108" s="58">
        <v>1169.2093199999999</v>
      </c>
      <c r="N108" s="58">
        <v>1010.30927</v>
      </c>
      <c r="O108" s="58"/>
      <c r="P108" s="59"/>
      <c r="Q108" s="59">
        <f t="shared" si="65"/>
        <v>145.577704610951</v>
      </c>
      <c r="R108" s="60">
        <f t="shared" si="66"/>
        <v>86.409614832697372</v>
      </c>
      <c r="S108" s="121"/>
      <c r="T108" s="92"/>
      <c r="U108" s="92"/>
      <c r="V108" s="92"/>
      <c r="W108" s="92"/>
      <c r="X108" s="92"/>
      <c r="Y108" s="92"/>
      <c r="Z108" s="92"/>
      <c r="AA108" s="92"/>
      <c r="AB108" s="92"/>
      <c r="AC108" s="92"/>
      <c r="AD108" s="92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  <c r="AO108" s="92"/>
      <c r="AP108" s="92"/>
      <c r="AQ108" s="92"/>
      <c r="AR108" s="92"/>
      <c r="AS108" s="92"/>
      <c r="AT108" s="92"/>
      <c r="AU108" s="92"/>
      <c r="AV108" s="92"/>
      <c r="AW108" s="92"/>
      <c r="AX108" s="92"/>
      <c r="AY108" s="92"/>
      <c r="AZ108" s="92"/>
      <c r="BA108" s="92"/>
      <c r="BB108" s="92"/>
      <c r="BC108" s="92"/>
      <c r="BD108" s="92"/>
      <c r="BE108" s="92"/>
      <c r="BF108" s="92"/>
      <c r="BG108" s="92"/>
      <c r="BH108" s="92"/>
      <c r="BI108" s="92"/>
      <c r="BJ108" s="92"/>
      <c r="BK108" s="92"/>
      <c r="BL108" s="92"/>
      <c r="BM108" s="92"/>
      <c r="BN108" s="92"/>
      <c r="BO108" s="92"/>
      <c r="BP108" s="92"/>
      <c r="BQ108" s="92"/>
      <c r="BR108" s="92"/>
      <c r="BS108" s="92"/>
      <c r="BT108" s="92"/>
      <c r="BU108" s="92"/>
      <c r="BV108" s="92"/>
      <c r="BW108" s="92"/>
      <c r="BX108" s="92"/>
      <c r="BY108" s="92"/>
      <c r="BZ108" s="92"/>
      <c r="CA108" s="92"/>
      <c r="CB108" s="92"/>
      <c r="CC108" s="92"/>
      <c r="CD108" s="92"/>
      <c r="CE108" s="92"/>
      <c r="CF108" s="92"/>
      <c r="CG108" s="92"/>
      <c r="CH108" s="92"/>
      <c r="CI108" s="92"/>
      <c r="CJ108" s="92"/>
      <c r="CK108" s="92"/>
      <c r="CL108" s="92"/>
      <c r="CM108" s="92"/>
      <c r="CN108" s="92"/>
      <c r="CO108" s="92"/>
      <c r="CP108" s="92"/>
      <c r="CQ108" s="92"/>
      <c r="CR108" s="92"/>
      <c r="CS108" s="92"/>
      <c r="CT108" s="92"/>
      <c r="CU108" s="92"/>
      <c r="CV108" s="92"/>
      <c r="CW108" s="92"/>
      <c r="CX108" s="92"/>
      <c r="CY108" s="92"/>
      <c r="CZ108" s="92"/>
      <c r="DA108" s="92"/>
      <c r="DB108" s="92"/>
      <c r="DC108" s="92"/>
      <c r="DD108" s="92"/>
      <c r="DE108" s="92"/>
      <c r="DF108" s="92"/>
      <c r="DG108" s="92"/>
      <c r="DH108" s="92"/>
      <c r="DI108" s="92"/>
      <c r="DJ108" s="92"/>
      <c r="DK108" s="92"/>
      <c r="DL108" s="92"/>
      <c r="DM108" s="92"/>
      <c r="DN108" s="92"/>
      <c r="DO108" s="92"/>
      <c r="DP108" s="92"/>
      <c r="DQ108" s="92"/>
      <c r="DR108" s="92"/>
      <c r="DS108" s="92"/>
      <c r="DT108" s="92"/>
      <c r="DU108" s="92"/>
      <c r="DV108" s="92"/>
      <c r="DW108" s="92"/>
      <c r="DX108" s="92"/>
      <c r="DY108" s="92"/>
      <c r="DZ108" s="92"/>
      <c r="EA108" s="92"/>
      <c r="EB108" s="92"/>
      <c r="EC108" s="92"/>
      <c r="ED108" s="92"/>
      <c r="EE108" s="92"/>
      <c r="EF108" s="92"/>
      <c r="EG108" s="92"/>
      <c r="EH108" s="92"/>
      <c r="EI108" s="92"/>
      <c r="EJ108" s="92"/>
      <c r="EK108" s="92"/>
      <c r="EL108" s="92"/>
      <c r="EM108" s="92"/>
      <c r="EN108" s="92"/>
      <c r="EO108" s="92"/>
      <c r="EP108" s="92"/>
      <c r="EQ108" s="92"/>
      <c r="ER108" s="92"/>
      <c r="ES108" s="92"/>
      <c r="ET108" s="92"/>
      <c r="EU108" s="92"/>
      <c r="EV108" s="92"/>
      <c r="EW108" s="92"/>
      <c r="EX108" s="92"/>
      <c r="EY108" s="92"/>
      <c r="EZ108" s="92"/>
      <c r="FA108" s="92"/>
      <c r="FB108" s="92"/>
      <c r="FC108" s="92"/>
      <c r="FD108" s="92"/>
      <c r="FE108" s="92"/>
      <c r="FF108" s="92"/>
      <c r="FG108" s="92"/>
      <c r="FH108" s="92"/>
      <c r="FI108" s="92"/>
      <c r="FJ108" s="92"/>
      <c r="FK108" s="92"/>
      <c r="FL108" s="92"/>
      <c r="FM108" s="92"/>
      <c r="FN108" s="92"/>
      <c r="FO108" s="92"/>
      <c r="FP108" s="92"/>
      <c r="FQ108" s="92"/>
      <c r="FR108" s="92"/>
      <c r="FS108" s="92"/>
      <c r="FT108" s="92"/>
      <c r="FU108" s="92"/>
      <c r="FV108" s="92"/>
      <c r="FW108" s="92"/>
      <c r="FX108" s="92"/>
      <c r="FY108" s="92"/>
      <c r="FZ108" s="92"/>
      <c r="GA108" s="92"/>
      <c r="GB108" s="92"/>
      <c r="GC108" s="92"/>
      <c r="GD108" s="92"/>
      <c r="GE108" s="92"/>
      <c r="GF108" s="92"/>
      <c r="GG108" s="92"/>
      <c r="GH108" s="92"/>
      <c r="GI108" s="92"/>
      <c r="GJ108" s="92"/>
      <c r="GK108" s="92"/>
      <c r="GL108" s="92"/>
      <c r="GM108" s="92"/>
    </row>
    <row r="109" spans="1:195" s="97" customFormat="1" ht="47.25" x14ac:dyDescent="0.25">
      <c r="A109" s="96"/>
      <c r="B109" s="38">
        <v>11</v>
      </c>
      <c r="C109" s="29">
        <v>1</v>
      </c>
      <c r="D109" s="33">
        <v>162440</v>
      </c>
      <c r="E109" s="61" t="s">
        <v>45</v>
      </c>
      <c r="F109" s="29" t="s">
        <v>18</v>
      </c>
      <c r="G109" s="29">
        <v>915</v>
      </c>
      <c r="H109" s="33" t="s">
        <v>14</v>
      </c>
      <c r="I109" s="33" t="s">
        <v>15</v>
      </c>
      <c r="J109" s="31">
        <v>1110162440</v>
      </c>
      <c r="K109" s="29">
        <v>0</v>
      </c>
      <c r="L109" s="59">
        <f>L110</f>
        <v>300</v>
      </c>
      <c r="M109" s="59">
        <f t="shared" ref="M109:N109" si="69">M110</f>
        <v>312.3</v>
      </c>
      <c r="N109" s="59">
        <f t="shared" si="69"/>
        <v>174.5</v>
      </c>
      <c r="O109" s="58"/>
      <c r="P109" s="59"/>
      <c r="Q109" s="59">
        <f t="shared" si="65"/>
        <v>58.166666666666664</v>
      </c>
      <c r="R109" s="60">
        <f t="shared" si="66"/>
        <v>55.875760486711492</v>
      </c>
      <c r="S109" s="121"/>
      <c r="T109" s="92"/>
      <c r="U109" s="92"/>
      <c r="V109" s="92"/>
      <c r="W109" s="92"/>
      <c r="X109" s="92"/>
      <c r="Y109" s="92"/>
      <c r="Z109" s="92"/>
      <c r="AA109" s="92"/>
      <c r="AB109" s="92"/>
      <c r="AC109" s="92"/>
      <c r="AD109" s="92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  <c r="AO109" s="92"/>
      <c r="AP109" s="92"/>
      <c r="AQ109" s="92"/>
      <c r="AR109" s="92"/>
      <c r="AS109" s="92"/>
      <c r="AT109" s="92"/>
      <c r="AU109" s="92"/>
      <c r="AV109" s="92"/>
      <c r="AW109" s="92"/>
      <c r="AX109" s="92"/>
      <c r="AY109" s="92"/>
      <c r="AZ109" s="92"/>
      <c r="BA109" s="92"/>
      <c r="BB109" s="92"/>
      <c r="BC109" s="92"/>
      <c r="BD109" s="92"/>
      <c r="BE109" s="92"/>
      <c r="BF109" s="92"/>
      <c r="BG109" s="92"/>
      <c r="BH109" s="92"/>
      <c r="BI109" s="92"/>
      <c r="BJ109" s="92"/>
      <c r="BK109" s="92"/>
      <c r="BL109" s="92"/>
      <c r="BM109" s="92"/>
      <c r="BN109" s="92"/>
      <c r="BO109" s="92"/>
      <c r="BP109" s="92"/>
      <c r="BQ109" s="92"/>
      <c r="BR109" s="92"/>
      <c r="BS109" s="92"/>
      <c r="BT109" s="92"/>
      <c r="BU109" s="92"/>
      <c r="BV109" s="92"/>
      <c r="BW109" s="92"/>
      <c r="BX109" s="92"/>
      <c r="BY109" s="92"/>
      <c r="BZ109" s="92"/>
      <c r="CA109" s="92"/>
      <c r="CB109" s="92"/>
      <c r="CC109" s="92"/>
      <c r="CD109" s="92"/>
      <c r="CE109" s="92"/>
      <c r="CF109" s="92"/>
      <c r="CG109" s="92"/>
      <c r="CH109" s="92"/>
      <c r="CI109" s="92"/>
      <c r="CJ109" s="92"/>
      <c r="CK109" s="92"/>
      <c r="CL109" s="92"/>
      <c r="CM109" s="92"/>
      <c r="CN109" s="92"/>
      <c r="CO109" s="92"/>
      <c r="CP109" s="92"/>
      <c r="CQ109" s="92"/>
      <c r="CR109" s="92"/>
      <c r="CS109" s="92"/>
      <c r="CT109" s="92"/>
      <c r="CU109" s="92"/>
      <c r="CV109" s="92"/>
      <c r="CW109" s="92"/>
      <c r="CX109" s="92"/>
      <c r="CY109" s="92"/>
      <c r="CZ109" s="92"/>
      <c r="DA109" s="92"/>
      <c r="DB109" s="92"/>
      <c r="DC109" s="92"/>
      <c r="DD109" s="92"/>
      <c r="DE109" s="92"/>
      <c r="DF109" s="92"/>
      <c r="DG109" s="92"/>
      <c r="DH109" s="92"/>
      <c r="DI109" s="92"/>
      <c r="DJ109" s="92"/>
      <c r="DK109" s="92"/>
      <c r="DL109" s="92"/>
      <c r="DM109" s="92"/>
      <c r="DN109" s="92"/>
      <c r="DO109" s="92"/>
      <c r="DP109" s="92"/>
      <c r="DQ109" s="92"/>
      <c r="DR109" s="92"/>
      <c r="DS109" s="92"/>
      <c r="DT109" s="92"/>
      <c r="DU109" s="92"/>
      <c r="DV109" s="92"/>
      <c r="DW109" s="92"/>
      <c r="DX109" s="92"/>
      <c r="DY109" s="92"/>
      <c r="DZ109" s="92"/>
      <c r="EA109" s="92"/>
      <c r="EB109" s="92"/>
      <c r="EC109" s="92"/>
      <c r="ED109" s="92"/>
      <c r="EE109" s="92"/>
      <c r="EF109" s="92"/>
      <c r="EG109" s="92"/>
      <c r="EH109" s="92"/>
      <c r="EI109" s="92"/>
      <c r="EJ109" s="92"/>
      <c r="EK109" s="92"/>
      <c r="EL109" s="92"/>
      <c r="EM109" s="92"/>
      <c r="EN109" s="92"/>
      <c r="EO109" s="92"/>
      <c r="EP109" s="92"/>
      <c r="EQ109" s="92"/>
      <c r="ER109" s="92"/>
      <c r="ES109" s="92"/>
      <c r="ET109" s="92"/>
      <c r="EU109" s="92"/>
      <c r="EV109" s="92"/>
      <c r="EW109" s="92"/>
      <c r="EX109" s="92"/>
      <c r="EY109" s="92"/>
      <c r="EZ109" s="92"/>
      <c r="FA109" s="92"/>
      <c r="FB109" s="92"/>
      <c r="FC109" s="92"/>
      <c r="FD109" s="92"/>
      <c r="FE109" s="92"/>
      <c r="FF109" s="92"/>
      <c r="FG109" s="92"/>
      <c r="FH109" s="92"/>
      <c r="FI109" s="92"/>
      <c r="FJ109" s="92"/>
      <c r="FK109" s="92"/>
      <c r="FL109" s="92"/>
      <c r="FM109" s="92"/>
      <c r="FN109" s="92"/>
      <c r="FO109" s="92"/>
      <c r="FP109" s="92"/>
      <c r="FQ109" s="92"/>
      <c r="FR109" s="92"/>
      <c r="FS109" s="92"/>
      <c r="FT109" s="92"/>
      <c r="FU109" s="92"/>
      <c r="FV109" s="92"/>
      <c r="FW109" s="92"/>
      <c r="FX109" s="92"/>
      <c r="FY109" s="92"/>
      <c r="FZ109" s="92"/>
      <c r="GA109" s="92"/>
      <c r="GB109" s="92"/>
      <c r="GC109" s="92"/>
      <c r="GD109" s="92"/>
      <c r="GE109" s="92"/>
      <c r="GF109" s="92"/>
      <c r="GG109" s="92"/>
      <c r="GH109" s="92"/>
      <c r="GI109" s="92"/>
      <c r="GJ109" s="92"/>
      <c r="GK109" s="92"/>
      <c r="GL109" s="92"/>
      <c r="GM109" s="92"/>
    </row>
    <row r="110" spans="1:195" s="97" customFormat="1" ht="31.5" x14ac:dyDescent="0.25">
      <c r="A110" s="96"/>
      <c r="B110" s="38">
        <v>11</v>
      </c>
      <c r="C110" s="29">
        <v>1</v>
      </c>
      <c r="D110" s="33">
        <v>162440</v>
      </c>
      <c r="E110" s="61" t="s">
        <v>43</v>
      </c>
      <c r="F110" s="29" t="s">
        <v>18</v>
      </c>
      <c r="G110" s="29">
        <v>915</v>
      </c>
      <c r="H110" s="33" t="s">
        <v>14</v>
      </c>
      <c r="I110" s="33" t="s">
        <v>15</v>
      </c>
      <c r="J110" s="31">
        <v>1110162440</v>
      </c>
      <c r="K110" s="29">
        <v>244</v>
      </c>
      <c r="L110" s="59">
        <v>300</v>
      </c>
      <c r="M110" s="58">
        <v>312.3</v>
      </c>
      <c r="N110" s="58">
        <v>174.5</v>
      </c>
      <c r="O110" s="58"/>
      <c r="P110" s="59"/>
      <c r="Q110" s="59">
        <f t="shared" si="65"/>
        <v>58.166666666666664</v>
      </c>
      <c r="R110" s="60">
        <f t="shared" si="66"/>
        <v>55.875760486711492</v>
      </c>
      <c r="S110" s="121"/>
      <c r="T110" s="92"/>
      <c r="U110" s="92"/>
      <c r="V110" s="92"/>
      <c r="W110" s="92"/>
      <c r="X110" s="92"/>
      <c r="Y110" s="92"/>
      <c r="Z110" s="92"/>
      <c r="AA110" s="92"/>
      <c r="AB110" s="92"/>
      <c r="AC110" s="92"/>
      <c r="AD110" s="92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  <c r="AO110" s="92"/>
      <c r="AP110" s="92"/>
      <c r="AQ110" s="92"/>
      <c r="AR110" s="92"/>
      <c r="AS110" s="92"/>
      <c r="AT110" s="92"/>
      <c r="AU110" s="92"/>
      <c r="AV110" s="92"/>
      <c r="AW110" s="92"/>
      <c r="AX110" s="92"/>
      <c r="AY110" s="92"/>
      <c r="AZ110" s="92"/>
      <c r="BA110" s="92"/>
      <c r="BB110" s="92"/>
      <c r="BC110" s="92"/>
      <c r="BD110" s="92"/>
      <c r="BE110" s="92"/>
      <c r="BF110" s="92"/>
      <c r="BG110" s="92"/>
      <c r="BH110" s="92"/>
      <c r="BI110" s="92"/>
      <c r="BJ110" s="92"/>
      <c r="BK110" s="92"/>
      <c r="BL110" s="92"/>
      <c r="BM110" s="92"/>
      <c r="BN110" s="92"/>
      <c r="BO110" s="92"/>
      <c r="BP110" s="92"/>
      <c r="BQ110" s="92"/>
      <c r="BR110" s="92"/>
      <c r="BS110" s="92"/>
      <c r="BT110" s="92"/>
      <c r="BU110" s="92"/>
      <c r="BV110" s="92"/>
      <c r="BW110" s="92"/>
      <c r="BX110" s="92"/>
      <c r="BY110" s="92"/>
      <c r="BZ110" s="92"/>
      <c r="CA110" s="92"/>
      <c r="CB110" s="92"/>
      <c r="CC110" s="92"/>
      <c r="CD110" s="92"/>
      <c r="CE110" s="92"/>
      <c r="CF110" s="92"/>
      <c r="CG110" s="92"/>
      <c r="CH110" s="92"/>
      <c r="CI110" s="92"/>
      <c r="CJ110" s="92"/>
      <c r="CK110" s="92"/>
      <c r="CL110" s="92"/>
      <c r="CM110" s="92"/>
      <c r="CN110" s="92"/>
      <c r="CO110" s="92"/>
      <c r="CP110" s="92"/>
      <c r="CQ110" s="92"/>
      <c r="CR110" s="92"/>
      <c r="CS110" s="92"/>
      <c r="CT110" s="92"/>
      <c r="CU110" s="92"/>
      <c r="CV110" s="92"/>
      <c r="CW110" s="92"/>
      <c r="CX110" s="92"/>
      <c r="CY110" s="92"/>
      <c r="CZ110" s="92"/>
      <c r="DA110" s="92"/>
      <c r="DB110" s="92"/>
      <c r="DC110" s="92"/>
      <c r="DD110" s="92"/>
      <c r="DE110" s="92"/>
      <c r="DF110" s="92"/>
      <c r="DG110" s="92"/>
      <c r="DH110" s="92"/>
      <c r="DI110" s="92"/>
      <c r="DJ110" s="92"/>
      <c r="DK110" s="92"/>
      <c r="DL110" s="92"/>
      <c r="DM110" s="92"/>
      <c r="DN110" s="92"/>
      <c r="DO110" s="92"/>
      <c r="DP110" s="92"/>
      <c r="DQ110" s="92"/>
      <c r="DR110" s="92"/>
      <c r="DS110" s="92"/>
      <c r="DT110" s="92"/>
      <c r="DU110" s="92"/>
      <c r="DV110" s="92"/>
      <c r="DW110" s="92"/>
      <c r="DX110" s="92"/>
      <c r="DY110" s="92"/>
      <c r="DZ110" s="92"/>
      <c r="EA110" s="92"/>
      <c r="EB110" s="92"/>
      <c r="EC110" s="92"/>
      <c r="ED110" s="92"/>
      <c r="EE110" s="92"/>
      <c r="EF110" s="92"/>
      <c r="EG110" s="92"/>
      <c r="EH110" s="92"/>
      <c r="EI110" s="92"/>
      <c r="EJ110" s="92"/>
      <c r="EK110" s="92"/>
      <c r="EL110" s="92"/>
      <c r="EM110" s="92"/>
      <c r="EN110" s="92"/>
      <c r="EO110" s="92"/>
      <c r="EP110" s="92"/>
      <c r="EQ110" s="92"/>
      <c r="ER110" s="92"/>
      <c r="ES110" s="92"/>
      <c r="ET110" s="92"/>
      <c r="EU110" s="92"/>
      <c r="EV110" s="92"/>
      <c r="EW110" s="92"/>
      <c r="EX110" s="92"/>
      <c r="EY110" s="92"/>
      <c r="EZ110" s="92"/>
      <c r="FA110" s="92"/>
      <c r="FB110" s="92"/>
      <c r="FC110" s="92"/>
      <c r="FD110" s="92"/>
      <c r="FE110" s="92"/>
      <c r="FF110" s="92"/>
      <c r="FG110" s="92"/>
      <c r="FH110" s="92"/>
      <c r="FI110" s="92"/>
      <c r="FJ110" s="92"/>
      <c r="FK110" s="92"/>
      <c r="FL110" s="92"/>
      <c r="FM110" s="92"/>
      <c r="FN110" s="92"/>
      <c r="FO110" s="92"/>
      <c r="FP110" s="92"/>
      <c r="FQ110" s="92"/>
      <c r="FR110" s="92"/>
      <c r="FS110" s="92"/>
      <c r="FT110" s="92"/>
      <c r="FU110" s="92"/>
      <c r="FV110" s="92"/>
      <c r="FW110" s="92"/>
      <c r="FX110" s="92"/>
      <c r="FY110" s="92"/>
      <c r="FZ110" s="92"/>
      <c r="GA110" s="92"/>
      <c r="GB110" s="92"/>
      <c r="GC110" s="92"/>
      <c r="GD110" s="92"/>
      <c r="GE110" s="92"/>
      <c r="GF110" s="92"/>
      <c r="GG110" s="92"/>
      <c r="GH110" s="92"/>
      <c r="GI110" s="92"/>
      <c r="GJ110" s="92"/>
      <c r="GK110" s="92"/>
      <c r="GL110" s="92"/>
      <c r="GM110" s="92"/>
    </row>
    <row r="111" spans="1:195" s="97" customFormat="1" ht="31.5" x14ac:dyDescent="0.25">
      <c r="A111" s="98"/>
      <c r="B111" s="38">
        <v>11</v>
      </c>
      <c r="C111" s="29">
        <v>1</v>
      </c>
      <c r="D111" s="33">
        <v>162450</v>
      </c>
      <c r="E111" s="70" t="s">
        <v>46</v>
      </c>
      <c r="F111" s="29" t="s">
        <v>18</v>
      </c>
      <c r="G111" s="29">
        <v>915</v>
      </c>
      <c r="H111" s="33" t="s">
        <v>14</v>
      </c>
      <c r="I111" s="33" t="s">
        <v>15</v>
      </c>
      <c r="J111" s="31">
        <v>1110162450</v>
      </c>
      <c r="K111" s="29">
        <v>0</v>
      </c>
      <c r="L111" s="59">
        <f>L112</f>
        <v>800</v>
      </c>
      <c r="M111" s="59">
        <f t="shared" ref="M111:N111" si="70">M112</f>
        <v>929.92353000000003</v>
      </c>
      <c r="N111" s="59">
        <f t="shared" si="70"/>
        <v>872.89326000000005</v>
      </c>
      <c r="O111" s="58"/>
      <c r="P111" s="59"/>
      <c r="Q111" s="59">
        <f t="shared" si="65"/>
        <v>109.11165750000001</v>
      </c>
      <c r="R111" s="60">
        <f t="shared" si="66"/>
        <v>93.867208629509562</v>
      </c>
      <c r="S111" s="121"/>
      <c r="T111" s="92"/>
      <c r="U111" s="92"/>
      <c r="V111" s="92"/>
      <c r="W111" s="92"/>
      <c r="X111" s="92"/>
      <c r="Y111" s="92"/>
      <c r="Z111" s="92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  <c r="AO111" s="92"/>
      <c r="AP111" s="92"/>
      <c r="AQ111" s="92"/>
      <c r="AR111" s="92"/>
      <c r="AS111" s="92"/>
      <c r="AT111" s="92"/>
      <c r="AU111" s="92"/>
      <c r="AV111" s="92"/>
      <c r="AW111" s="92"/>
      <c r="AX111" s="92"/>
      <c r="AY111" s="92"/>
      <c r="AZ111" s="92"/>
      <c r="BA111" s="92"/>
      <c r="BB111" s="92"/>
      <c r="BC111" s="92"/>
      <c r="BD111" s="92"/>
      <c r="BE111" s="92"/>
      <c r="BF111" s="92"/>
      <c r="BG111" s="92"/>
      <c r="BH111" s="92"/>
      <c r="BI111" s="92"/>
      <c r="BJ111" s="92"/>
      <c r="BK111" s="92"/>
      <c r="BL111" s="92"/>
      <c r="BM111" s="92"/>
      <c r="BN111" s="92"/>
      <c r="BO111" s="92"/>
      <c r="BP111" s="92"/>
      <c r="BQ111" s="92"/>
      <c r="BR111" s="92"/>
      <c r="BS111" s="92"/>
      <c r="BT111" s="92"/>
      <c r="BU111" s="92"/>
      <c r="BV111" s="92"/>
      <c r="BW111" s="92"/>
      <c r="BX111" s="92"/>
      <c r="BY111" s="92"/>
      <c r="BZ111" s="92"/>
      <c r="CA111" s="92"/>
      <c r="CB111" s="92"/>
      <c r="CC111" s="92"/>
      <c r="CD111" s="92"/>
      <c r="CE111" s="92"/>
      <c r="CF111" s="92"/>
      <c r="CG111" s="92"/>
      <c r="CH111" s="92"/>
      <c r="CI111" s="92"/>
      <c r="CJ111" s="92"/>
      <c r="CK111" s="92"/>
      <c r="CL111" s="92"/>
      <c r="CM111" s="92"/>
      <c r="CN111" s="92"/>
      <c r="CO111" s="92"/>
      <c r="CP111" s="92"/>
      <c r="CQ111" s="92"/>
      <c r="CR111" s="92"/>
      <c r="CS111" s="92"/>
      <c r="CT111" s="92"/>
      <c r="CU111" s="92"/>
      <c r="CV111" s="92"/>
      <c r="CW111" s="92"/>
      <c r="CX111" s="92"/>
      <c r="CY111" s="92"/>
      <c r="CZ111" s="92"/>
      <c r="DA111" s="92"/>
      <c r="DB111" s="92"/>
      <c r="DC111" s="92"/>
      <c r="DD111" s="92"/>
      <c r="DE111" s="92"/>
      <c r="DF111" s="92"/>
      <c r="DG111" s="92"/>
      <c r="DH111" s="92"/>
      <c r="DI111" s="92"/>
      <c r="DJ111" s="92"/>
      <c r="DK111" s="92"/>
      <c r="DL111" s="92"/>
      <c r="DM111" s="92"/>
      <c r="DN111" s="92"/>
      <c r="DO111" s="92"/>
      <c r="DP111" s="92"/>
      <c r="DQ111" s="92"/>
      <c r="DR111" s="92"/>
      <c r="DS111" s="92"/>
      <c r="DT111" s="92"/>
      <c r="DU111" s="92"/>
      <c r="DV111" s="92"/>
      <c r="DW111" s="92"/>
      <c r="DX111" s="92"/>
      <c r="DY111" s="92"/>
      <c r="DZ111" s="92"/>
      <c r="EA111" s="92"/>
      <c r="EB111" s="92"/>
      <c r="EC111" s="92"/>
      <c r="ED111" s="92"/>
      <c r="EE111" s="92"/>
      <c r="EF111" s="92"/>
      <c r="EG111" s="92"/>
      <c r="EH111" s="92"/>
      <c r="EI111" s="92"/>
      <c r="EJ111" s="92"/>
      <c r="EK111" s="92"/>
      <c r="EL111" s="92"/>
      <c r="EM111" s="92"/>
      <c r="EN111" s="92"/>
      <c r="EO111" s="92"/>
      <c r="EP111" s="92"/>
      <c r="EQ111" s="92"/>
      <c r="ER111" s="92"/>
      <c r="ES111" s="92"/>
      <c r="ET111" s="92"/>
      <c r="EU111" s="92"/>
      <c r="EV111" s="92"/>
      <c r="EW111" s="92"/>
      <c r="EX111" s="92"/>
      <c r="EY111" s="92"/>
      <c r="EZ111" s="92"/>
      <c r="FA111" s="92"/>
      <c r="FB111" s="92"/>
      <c r="FC111" s="92"/>
      <c r="FD111" s="92"/>
      <c r="FE111" s="92"/>
      <c r="FF111" s="92"/>
      <c r="FG111" s="92"/>
      <c r="FH111" s="92"/>
      <c r="FI111" s="92"/>
      <c r="FJ111" s="92"/>
      <c r="FK111" s="92"/>
      <c r="FL111" s="92"/>
      <c r="FM111" s="92"/>
      <c r="FN111" s="92"/>
      <c r="FO111" s="92"/>
      <c r="FP111" s="92"/>
      <c r="FQ111" s="92"/>
      <c r="FR111" s="92"/>
      <c r="FS111" s="92"/>
      <c r="FT111" s="92"/>
      <c r="FU111" s="92"/>
      <c r="FV111" s="92"/>
      <c r="FW111" s="92"/>
      <c r="FX111" s="92"/>
      <c r="FY111" s="92"/>
      <c r="FZ111" s="92"/>
      <c r="GA111" s="92"/>
      <c r="GB111" s="92"/>
      <c r="GC111" s="92"/>
      <c r="GD111" s="92"/>
      <c r="GE111" s="92"/>
      <c r="GF111" s="92"/>
      <c r="GG111" s="92"/>
      <c r="GH111" s="92"/>
      <c r="GI111" s="92"/>
      <c r="GJ111" s="92"/>
      <c r="GK111" s="92"/>
      <c r="GL111" s="92"/>
      <c r="GM111" s="92"/>
    </row>
    <row r="112" spans="1:195" s="100" customFormat="1" ht="31.5" x14ac:dyDescent="0.25">
      <c r="A112" s="96"/>
      <c r="B112" s="38">
        <v>11</v>
      </c>
      <c r="C112" s="29">
        <v>1</v>
      </c>
      <c r="D112" s="33">
        <v>162450</v>
      </c>
      <c r="E112" s="61" t="s">
        <v>43</v>
      </c>
      <c r="F112" s="29" t="s">
        <v>18</v>
      </c>
      <c r="G112" s="29">
        <v>915</v>
      </c>
      <c r="H112" s="33" t="s">
        <v>14</v>
      </c>
      <c r="I112" s="33" t="s">
        <v>15</v>
      </c>
      <c r="J112" s="31">
        <v>1110162450</v>
      </c>
      <c r="K112" s="29">
        <v>244</v>
      </c>
      <c r="L112" s="34">
        <v>800</v>
      </c>
      <c r="M112" s="34">
        <v>929.92353000000003</v>
      </c>
      <c r="N112" s="58">
        <v>872.89326000000005</v>
      </c>
      <c r="O112" s="71"/>
      <c r="P112" s="72"/>
      <c r="Q112" s="59">
        <f t="shared" si="65"/>
        <v>109.11165750000001</v>
      </c>
      <c r="R112" s="60">
        <f t="shared" si="66"/>
        <v>93.867208629509562</v>
      </c>
      <c r="S112" s="121"/>
      <c r="T112" s="99"/>
      <c r="U112" s="99"/>
      <c r="V112" s="99"/>
      <c r="W112" s="99"/>
      <c r="X112" s="99"/>
      <c r="Y112" s="99"/>
      <c r="Z112" s="99"/>
      <c r="AA112" s="99"/>
      <c r="AB112" s="99"/>
      <c r="AC112" s="99"/>
      <c r="AD112" s="99"/>
      <c r="AE112" s="99"/>
      <c r="AF112" s="99"/>
      <c r="AG112" s="99"/>
      <c r="AH112" s="99"/>
      <c r="AI112" s="99"/>
      <c r="AJ112" s="99"/>
      <c r="AK112" s="99"/>
      <c r="AL112" s="99"/>
      <c r="AM112" s="99"/>
      <c r="AN112" s="99"/>
      <c r="AO112" s="99"/>
      <c r="AP112" s="99"/>
      <c r="AQ112" s="99"/>
      <c r="AR112" s="99"/>
      <c r="AS112" s="99"/>
      <c r="AT112" s="99"/>
      <c r="AU112" s="99"/>
      <c r="AV112" s="99"/>
      <c r="AW112" s="99"/>
      <c r="AX112" s="99"/>
      <c r="AY112" s="99"/>
      <c r="AZ112" s="99"/>
      <c r="BA112" s="99"/>
      <c r="BB112" s="99"/>
      <c r="BC112" s="99"/>
      <c r="BD112" s="99"/>
      <c r="BE112" s="99"/>
      <c r="BF112" s="99"/>
      <c r="BG112" s="99"/>
      <c r="BH112" s="99"/>
      <c r="BI112" s="99"/>
      <c r="BJ112" s="99"/>
      <c r="BK112" s="99"/>
      <c r="BL112" s="99"/>
      <c r="BM112" s="99"/>
      <c r="BN112" s="99"/>
      <c r="BO112" s="99"/>
      <c r="BP112" s="99"/>
      <c r="BQ112" s="99"/>
      <c r="BR112" s="99"/>
      <c r="BS112" s="99"/>
      <c r="BT112" s="99"/>
      <c r="BU112" s="99"/>
      <c r="BV112" s="99"/>
      <c r="BW112" s="99"/>
      <c r="BX112" s="99"/>
      <c r="BY112" s="99"/>
      <c r="BZ112" s="99"/>
      <c r="CA112" s="99"/>
      <c r="CB112" s="99"/>
      <c r="CC112" s="99"/>
      <c r="CD112" s="99"/>
      <c r="CE112" s="99"/>
      <c r="CF112" s="99"/>
      <c r="CG112" s="99"/>
      <c r="CH112" s="99"/>
      <c r="CI112" s="99"/>
      <c r="CJ112" s="99"/>
      <c r="CK112" s="99"/>
      <c r="CL112" s="99"/>
      <c r="CM112" s="99"/>
      <c r="CN112" s="99"/>
      <c r="CO112" s="99"/>
      <c r="CP112" s="99"/>
      <c r="CQ112" s="99"/>
      <c r="CR112" s="99"/>
      <c r="CS112" s="99"/>
      <c r="CT112" s="99"/>
      <c r="CU112" s="99"/>
      <c r="CV112" s="99"/>
      <c r="CW112" s="99"/>
      <c r="CX112" s="99"/>
      <c r="CY112" s="99"/>
      <c r="CZ112" s="99"/>
      <c r="DA112" s="99"/>
      <c r="DB112" s="99"/>
      <c r="DC112" s="99"/>
      <c r="DD112" s="99"/>
      <c r="DE112" s="99"/>
      <c r="DF112" s="99"/>
      <c r="DG112" s="99"/>
      <c r="DH112" s="99"/>
      <c r="DI112" s="99"/>
      <c r="DJ112" s="99"/>
      <c r="DK112" s="99"/>
      <c r="DL112" s="99"/>
      <c r="DM112" s="99"/>
      <c r="DN112" s="99"/>
      <c r="DO112" s="99"/>
      <c r="DP112" s="99"/>
      <c r="DQ112" s="99"/>
      <c r="DR112" s="99"/>
      <c r="DS112" s="99"/>
      <c r="DT112" s="99"/>
      <c r="DU112" s="99"/>
      <c r="DV112" s="99"/>
      <c r="DW112" s="99"/>
      <c r="DX112" s="99"/>
      <c r="DY112" s="99"/>
      <c r="DZ112" s="99"/>
      <c r="EA112" s="99"/>
      <c r="EB112" s="99"/>
      <c r="EC112" s="99"/>
      <c r="ED112" s="99"/>
      <c r="EE112" s="99"/>
      <c r="EF112" s="99"/>
      <c r="EG112" s="99"/>
      <c r="EH112" s="99"/>
      <c r="EI112" s="99"/>
      <c r="EJ112" s="99"/>
      <c r="EK112" s="99"/>
      <c r="EL112" s="99"/>
      <c r="EM112" s="99"/>
      <c r="EN112" s="99"/>
      <c r="EO112" s="99"/>
      <c r="EP112" s="99"/>
      <c r="EQ112" s="99"/>
      <c r="ER112" s="99"/>
      <c r="ES112" s="99"/>
      <c r="ET112" s="99"/>
      <c r="EU112" s="99"/>
      <c r="EV112" s="99"/>
      <c r="EW112" s="99"/>
      <c r="EX112" s="99"/>
      <c r="EY112" s="99"/>
      <c r="EZ112" s="99"/>
      <c r="FA112" s="99"/>
      <c r="FB112" s="99"/>
      <c r="FC112" s="99"/>
      <c r="FD112" s="99"/>
      <c r="FE112" s="99"/>
      <c r="FF112" s="99"/>
      <c r="FG112" s="99"/>
      <c r="FH112" s="99"/>
      <c r="FI112" s="99"/>
      <c r="FJ112" s="99"/>
      <c r="FK112" s="99"/>
      <c r="FL112" s="99"/>
      <c r="FM112" s="99"/>
      <c r="FN112" s="99"/>
      <c r="FO112" s="99"/>
      <c r="FP112" s="99"/>
      <c r="FQ112" s="99"/>
      <c r="FR112" s="99"/>
      <c r="FS112" s="99"/>
      <c r="FT112" s="99"/>
      <c r="FU112" s="99"/>
      <c r="FV112" s="99"/>
      <c r="FW112" s="99"/>
      <c r="FX112" s="99"/>
      <c r="FY112" s="99"/>
      <c r="FZ112" s="99"/>
      <c r="GA112" s="99"/>
      <c r="GB112" s="99"/>
      <c r="GC112" s="99"/>
      <c r="GD112" s="99"/>
      <c r="GE112" s="99"/>
      <c r="GF112" s="99"/>
      <c r="GG112" s="99"/>
      <c r="GH112" s="99"/>
      <c r="GI112" s="99"/>
      <c r="GJ112" s="99"/>
      <c r="GK112" s="99"/>
      <c r="GL112" s="99"/>
      <c r="GM112" s="99"/>
    </row>
    <row r="113" spans="1:195" s="100" customFormat="1" ht="47.25" x14ac:dyDescent="0.25">
      <c r="A113" s="96"/>
      <c r="B113" s="38">
        <v>11</v>
      </c>
      <c r="C113" s="29">
        <v>1</v>
      </c>
      <c r="D113" s="33" t="s">
        <v>106</v>
      </c>
      <c r="E113" s="61" t="s">
        <v>109</v>
      </c>
      <c r="F113" s="29" t="s">
        <v>18</v>
      </c>
      <c r="G113" s="29">
        <v>915</v>
      </c>
      <c r="H113" s="33" t="s">
        <v>14</v>
      </c>
      <c r="I113" s="33" t="s">
        <v>15</v>
      </c>
      <c r="J113" s="31" t="s">
        <v>105</v>
      </c>
      <c r="K113" s="29">
        <v>0</v>
      </c>
      <c r="L113" s="34">
        <f>L114</f>
        <v>0</v>
      </c>
      <c r="M113" s="34">
        <f t="shared" ref="M113:N113" si="71">M114</f>
        <v>1840</v>
      </c>
      <c r="N113" s="34">
        <f t="shared" si="71"/>
        <v>1749.3216399999999</v>
      </c>
      <c r="O113" s="71"/>
      <c r="P113" s="72"/>
      <c r="Q113" s="59">
        <v>0</v>
      </c>
      <c r="R113" s="60">
        <f t="shared" si="66"/>
        <v>95.071828260869566</v>
      </c>
      <c r="S113" s="121"/>
      <c r="T113" s="99"/>
      <c r="U113" s="99"/>
      <c r="V113" s="99"/>
      <c r="W113" s="99"/>
      <c r="X113" s="99"/>
      <c r="Y113" s="99"/>
      <c r="Z113" s="99"/>
      <c r="AA113" s="99"/>
      <c r="AB113" s="99"/>
      <c r="AC113" s="99"/>
      <c r="AD113" s="99"/>
      <c r="AE113" s="99"/>
      <c r="AF113" s="99"/>
      <c r="AG113" s="99"/>
      <c r="AH113" s="99"/>
      <c r="AI113" s="99"/>
      <c r="AJ113" s="99"/>
      <c r="AK113" s="99"/>
      <c r="AL113" s="99"/>
      <c r="AM113" s="99"/>
      <c r="AN113" s="99"/>
      <c r="AO113" s="99"/>
      <c r="AP113" s="99"/>
      <c r="AQ113" s="99"/>
      <c r="AR113" s="99"/>
      <c r="AS113" s="99"/>
      <c r="AT113" s="99"/>
      <c r="AU113" s="99"/>
      <c r="AV113" s="99"/>
      <c r="AW113" s="99"/>
      <c r="AX113" s="99"/>
      <c r="AY113" s="99"/>
      <c r="AZ113" s="99"/>
      <c r="BA113" s="99"/>
      <c r="BB113" s="99"/>
      <c r="BC113" s="99"/>
      <c r="BD113" s="99"/>
      <c r="BE113" s="99"/>
      <c r="BF113" s="99"/>
      <c r="BG113" s="99"/>
      <c r="BH113" s="99"/>
      <c r="BI113" s="99"/>
      <c r="BJ113" s="99"/>
      <c r="BK113" s="99"/>
      <c r="BL113" s="99"/>
      <c r="BM113" s="99"/>
      <c r="BN113" s="99"/>
      <c r="BO113" s="99"/>
      <c r="BP113" s="99"/>
      <c r="BQ113" s="99"/>
      <c r="BR113" s="99"/>
      <c r="BS113" s="99"/>
      <c r="BT113" s="99"/>
      <c r="BU113" s="99"/>
      <c r="BV113" s="99"/>
      <c r="BW113" s="99"/>
      <c r="BX113" s="99"/>
      <c r="BY113" s="99"/>
      <c r="BZ113" s="99"/>
      <c r="CA113" s="99"/>
      <c r="CB113" s="99"/>
      <c r="CC113" s="99"/>
      <c r="CD113" s="99"/>
      <c r="CE113" s="99"/>
      <c r="CF113" s="99"/>
      <c r="CG113" s="99"/>
      <c r="CH113" s="99"/>
      <c r="CI113" s="99"/>
      <c r="CJ113" s="99"/>
      <c r="CK113" s="99"/>
      <c r="CL113" s="99"/>
      <c r="CM113" s="99"/>
      <c r="CN113" s="99"/>
      <c r="CO113" s="99"/>
      <c r="CP113" s="99"/>
      <c r="CQ113" s="99"/>
      <c r="CR113" s="99"/>
      <c r="CS113" s="99"/>
      <c r="CT113" s="99"/>
      <c r="CU113" s="99"/>
      <c r="CV113" s="99"/>
      <c r="CW113" s="99"/>
      <c r="CX113" s="99"/>
      <c r="CY113" s="99"/>
      <c r="CZ113" s="99"/>
      <c r="DA113" s="99"/>
      <c r="DB113" s="99"/>
      <c r="DC113" s="99"/>
      <c r="DD113" s="99"/>
      <c r="DE113" s="99"/>
      <c r="DF113" s="99"/>
      <c r="DG113" s="99"/>
      <c r="DH113" s="99"/>
      <c r="DI113" s="99"/>
      <c r="DJ113" s="99"/>
      <c r="DK113" s="99"/>
      <c r="DL113" s="99"/>
      <c r="DM113" s="99"/>
      <c r="DN113" s="99"/>
      <c r="DO113" s="99"/>
      <c r="DP113" s="99"/>
      <c r="DQ113" s="99"/>
      <c r="DR113" s="99"/>
      <c r="DS113" s="99"/>
      <c r="DT113" s="99"/>
      <c r="DU113" s="99"/>
      <c r="DV113" s="99"/>
      <c r="DW113" s="99"/>
      <c r="DX113" s="99"/>
      <c r="DY113" s="99"/>
      <c r="DZ113" s="99"/>
      <c r="EA113" s="99"/>
      <c r="EB113" s="99"/>
      <c r="EC113" s="99"/>
      <c r="ED113" s="99"/>
      <c r="EE113" s="99"/>
      <c r="EF113" s="99"/>
      <c r="EG113" s="99"/>
      <c r="EH113" s="99"/>
      <c r="EI113" s="99"/>
      <c r="EJ113" s="99"/>
      <c r="EK113" s="99"/>
      <c r="EL113" s="99"/>
      <c r="EM113" s="99"/>
      <c r="EN113" s="99"/>
      <c r="EO113" s="99"/>
      <c r="EP113" s="99"/>
      <c r="EQ113" s="99"/>
      <c r="ER113" s="99"/>
      <c r="ES113" s="99"/>
      <c r="ET113" s="99"/>
      <c r="EU113" s="99"/>
      <c r="EV113" s="99"/>
      <c r="EW113" s="99"/>
      <c r="EX113" s="99"/>
      <c r="EY113" s="99"/>
      <c r="EZ113" s="99"/>
      <c r="FA113" s="99"/>
      <c r="FB113" s="99"/>
      <c r="FC113" s="99"/>
      <c r="FD113" s="99"/>
      <c r="FE113" s="99"/>
      <c r="FF113" s="99"/>
      <c r="FG113" s="99"/>
      <c r="FH113" s="99"/>
      <c r="FI113" s="99"/>
      <c r="FJ113" s="99"/>
      <c r="FK113" s="99"/>
      <c r="FL113" s="99"/>
      <c r="FM113" s="99"/>
      <c r="FN113" s="99"/>
      <c r="FO113" s="99"/>
      <c r="FP113" s="99"/>
      <c r="FQ113" s="99"/>
      <c r="FR113" s="99"/>
      <c r="FS113" s="99"/>
      <c r="FT113" s="99"/>
      <c r="FU113" s="99"/>
      <c r="FV113" s="99"/>
      <c r="FW113" s="99"/>
      <c r="FX113" s="99"/>
      <c r="FY113" s="99"/>
      <c r="FZ113" s="99"/>
      <c r="GA113" s="99"/>
      <c r="GB113" s="99"/>
      <c r="GC113" s="99"/>
      <c r="GD113" s="99"/>
      <c r="GE113" s="99"/>
      <c r="GF113" s="99"/>
      <c r="GG113" s="99"/>
      <c r="GH113" s="99"/>
      <c r="GI113" s="99"/>
      <c r="GJ113" s="99"/>
      <c r="GK113" s="99"/>
      <c r="GL113" s="99"/>
      <c r="GM113" s="99"/>
    </row>
    <row r="114" spans="1:195" s="100" customFormat="1" ht="31.5" x14ac:dyDescent="0.25">
      <c r="A114" s="96"/>
      <c r="B114" s="38">
        <v>11</v>
      </c>
      <c r="C114" s="29">
        <v>1</v>
      </c>
      <c r="D114" s="33" t="s">
        <v>106</v>
      </c>
      <c r="E114" s="61" t="s">
        <v>44</v>
      </c>
      <c r="F114" s="29" t="s">
        <v>18</v>
      </c>
      <c r="G114" s="29">
        <v>915</v>
      </c>
      <c r="H114" s="33" t="s">
        <v>14</v>
      </c>
      <c r="I114" s="33" t="s">
        <v>15</v>
      </c>
      <c r="J114" s="31" t="s">
        <v>105</v>
      </c>
      <c r="K114" s="29">
        <v>244</v>
      </c>
      <c r="L114" s="34">
        <v>0</v>
      </c>
      <c r="M114" s="34">
        <v>1840</v>
      </c>
      <c r="N114" s="58">
        <v>1749.3216399999999</v>
      </c>
      <c r="O114" s="71"/>
      <c r="P114" s="72"/>
      <c r="Q114" s="59">
        <v>0</v>
      </c>
      <c r="R114" s="60">
        <f t="shared" si="66"/>
        <v>95.071828260869566</v>
      </c>
      <c r="S114" s="121"/>
      <c r="T114" s="99"/>
      <c r="U114" s="99"/>
      <c r="V114" s="99"/>
      <c r="W114" s="99"/>
      <c r="X114" s="99"/>
      <c r="Y114" s="99"/>
      <c r="Z114" s="99"/>
      <c r="AA114" s="99"/>
      <c r="AB114" s="99"/>
      <c r="AC114" s="99"/>
      <c r="AD114" s="99"/>
      <c r="AE114" s="99"/>
      <c r="AF114" s="99"/>
      <c r="AG114" s="99"/>
      <c r="AH114" s="99"/>
      <c r="AI114" s="99"/>
      <c r="AJ114" s="99"/>
      <c r="AK114" s="99"/>
      <c r="AL114" s="99"/>
      <c r="AM114" s="99"/>
      <c r="AN114" s="99"/>
      <c r="AO114" s="99"/>
      <c r="AP114" s="99"/>
      <c r="AQ114" s="99"/>
      <c r="AR114" s="99"/>
      <c r="AS114" s="99"/>
      <c r="AT114" s="99"/>
      <c r="AU114" s="99"/>
      <c r="AV114" s="99"/>
      <c r="AW114" s="99"/>
      <c r="AX114" s="99"/>
      <c r="AY114" s="99"/>
      <c r="AZ114" s="99"/>
      <c r="BA114" s="99"/>
      <c r="BB114" s="99"/>
      <c r="BC114" s="99"/>
      <c r="BD114" s="99"/>
      <c r="BE114" s="99"/>
      <c r="BF114" s="99"/>
      <c r="BG114" s="99"/>
      <c r="BH114" s="99"/>
      <c r="BI114" s="99"/>
      <c r="BJ114" s="99"/>
      <c r="BK114" s="99"/>
      <c r="BL114" s="99"/>
      <c r="BM114" s="99"/>
      <c r="BN114" s="99"/>
      <c r="BO114" s="99"/>
      <c r="BP114" s="99"/>
      <c r="BQ114" s="99"/>
      <c r="BR114" s="99"/>
      <c r="BS114" s="99"/>
      <c r="BT114" s="99"/>
      <c r="BU114" s="99"/>
      <c r="BV114" s="99"/>
      <c r="BW114" s="99"/>
      <c r="BX114" s="99"/>
      <c r="BY114" s="99"/>
      <c r="BZ114" s="99"/>
      <c r="CA114" s="99"/>
      <c r="CB114" s="99"/>
      <c r="CC114" s="99"/>
      <c r="CD114" s="99"/>
      <c r="CE114" s="99"/>
      <c r="CF114" s="99"/>
      <c r="CG114" s="99"/>
      <c r="CH114" s="99"/>
      <c r="CI114" s="99"/>
      <c r="CJ114" s="99"/>
      <c r="CK114" s="99"/>
      <c r="CL114" s="99"/>
      <c r="CM114" s="99"/>
      <c r="CN114" s="99"/>
      <c r="CO114" s="99"/>
      <c r="CP114" s="99"/>
      <c r="CQ114" s="99"/>
      <c r="CR114" s="99"/>
      <c r="CS114" s="99"/>
      <c r="CT114" s="99"/>
      <c r="CU114" s="99"/>
      <c r="CV114" s="99"/>
      <c r="CW114" s="99"/>
      <c r="CX114" s="99"/>
      <c r="CY114" s="99"/>
      <c r="CZ114" s="99"/>
      <c r="DA114" s="99"/>
      <c r="DB114" s="99"/>
      <c r="DC114" s="99"/>
      <c r="DD114" s="99"/>
      <c r="DE114" s="99"/>
      <c r="DF114" s="99"/>
      <c r="DG114" s="99"/>
      <c r="DH114" s="99"/>
      <c r="DI114" s="99"/>
      <c r="DJ114" s="99"/>
      <c r="DK114" s="99"/>
      <c r="DL114" s="99"/>
      <c r="DM114" s="99"/>
      <c r="DN114" s="99"/>
      <c r="DO114" s="99"/>
      <c r="DP114" s="99"/>
      <c r="DQ114" s="99"/>
      <c r="DR114" s="99"/>
      <c r="DS114" s="99"/>
      <c r="DT114" s="99"/>
      <c r="DU114" s="99"/>
      <c r="DV114" s="99"/>
      <c r="DW114" s="99"/>
      <c r="DX114" s="99"/>
      <c r="DY114" s="99"/>
      <c r="DZ114" s="99"/>
      <c r="EA114" s="99"/>
      <c r="EB114" s="99"/>
      <c r="EC114" s="99"/>
      <c r="ED114" s="99"/>
      <c r="EE114" s="99"/>
      <c r="EF114" s="99"/>
      <c r="EG114" s="99"/>
      <c r="EH114" s="99"/>
      <c r="EI114" s="99"/>
      <c r="EJ114" s="99"/>
      <c r="EK114" s="99"/>
      <c r="EL114" s="99"/>
      <c r="EM114" s="99"/>
      <c r="EN114" s="99"/>
      <c r="EO114" s="99"/>
      <c r="EP114" s="99"/>
      <c r="EQ114" s="99"/>
      <c r="ER114" s="99"/>
      <c r="ES114" s="99"/>
      <c r="ET114" s="99"/>
      <c r="EU114" s="99"/>
      <c r="EV114" s="99"/>
      <c r="EW114" s="99"/>
      <c r="EX114" s="99"/>
      <c r="EY114" s="99"/>
      <c r="EZ114" s="99"/>
      <c r="FA114" s="99"/>
      <c r="FB114" s="99"/>
      <c r="FC114" s="99"/>
      <c r="FD114" s="99"/>
      <c r="FE114" s="99"/>
      <c r="FF114" s="99"/>
      <c r="FG114" s="99"/>
      <c r="FH114" s="99"/>
      <c r="FI114" s="99"/>
      <c r="FJ114" s="99"/>
      <c r="FK114" s="99"/>
      <c r="FL114" s="99"/>
      <c r="FM114" s="99"/>
      <c r="FN114" s="99"/>
      <c r="FO114" s="99"/>
      <c r="FP114" s="99"/>
      <c r="FQ114" s="99"/>
      <c r="FR114" s="99"/>
      <c r="FS114" s="99"/>
      <c r="FT114" s="99"/>
      <c r="FU114" s="99"/>
      <c r="FV114" s="99"/>
      <c r="FW114" s="99"/>
      <c r="FX114" s="99"/>
      <c r="FY114" s="99"/>
      <c r="FZ114" s="99"/>
      <c r="GA114" s="99"/>
      <c r="GB114" s="99"/>
      <c r="GC114" s="99"/>
      <c r="GD114" s="99"/>
      <c r="GE114" s="99"/>
      <c r="GF114" s="99"/>
      <c r="GG114" s="99"/>
      <c r="GH114" s="99"/>
      <c r="GI114" s="99"/>
      <c r="GJ114" s="99"/>
      <c r="GK114" s="99"/>
      <c r="GL114" s="99"/>
      <c r="GM114" s="99"/>
    </row>
    <row r="115" spans="1:195" s="100" customFormat="1" ht="47.25" x14ac:dyDescent="0.25">
      <c r="A115" s="96"/>
      <c r="B115" s="38">
        <v>11</v>
      </c>
      <c r="C115" s="29">
        <v>1</v>
      </c>
      <c r="D115" s="33" t="s">
        <v>111</v>
      </c>
      <c r="E115" s="61" t="s">
        <v>112</v>
      </c>
      <c r="F115" s="29" t="s">
        <v>18</v>
      </c>
      <c r="G115" s="29">
        <v>915</v>
      </c>
      <c r="H115" s="33" t="s">
        <v>14</v>
      </c>
      <c r="I115" s="33" t="s">
        <v>15</v>
      </c>
      <c r="J115" s="31" t="s">
        <v>110</v>
      </c>
      <c r="K115" s="29">
        <v>0</v>
      </c>
      <c r="L115" s="34">
        <f>L116</f>
        <v>0</v>
      </c>
      <c r="M115" s="34">
        <f t="shared" ref="M115:N115" si="72">M116</f>
        <v>253.512</v>
      </c>
      <c r="N115" s="34">
        <f t="shared" si="72"/>
        <v>244.45981</v>
      </c>
      <c r="O115" s="71"/>
      <c r="P115" s="72"/>
      <c r="Q115" s="59">
        <v>0</v>
      </c>
      <c r="R115" s="60">
        <f t="shared" si="66"/>
        <v>96.429285398718804</v>
      </c>
      <c r="S115" s="121"/>
      <c r="T115" s="99"/>
      <c r="U115" s="99"/>
      <c r="V115" s="99"/>
      <c r="W115" s="99"/>
      <c r="X115" s="99"/>
      <c r="Y115" s="99"/>
      <c r="Z115" s="99"/>
      <c r="AA115" s="99"/>
      <c r="AB115" s="99"/>
      <c r="AC115" s="99"/>
      <c r="AD115" s="99"/>
      <c r="AE115" s="99"/>
      <c r="AF115" s="99"/>
      <c r="AG115" s="99"/>
      <c r="AH115" s="99"/>
      <c r="AI115" s="99"/>
      <c r="AJ115" s="99"/>
      <c r="AK115" s="99"/>
      <c r="AL115" s="99"/>
      <c r="AM115" s="99"/>
      <c r="AN115" s="99"/>
      <c r="AO115" s="99"/>
      <c r="AP115" s="99"/>
      <c r="AQ115" s="99"/>
      <c r="AR115" s="99"/>
      <c r="AS115" s="99"/>
      <c r="AT115" s="99"/>
      <c r="AU115" s="99"/>
      <c r="AV115" s="99"/>
      <c r="AW115" s="99"/>
      <c r="AX115" s="99"/>
      <c r="AY115" s="99"/>
      <c r="AZ115" s="99"/>
      <c r="BA115" s="99"/>
      <c r="BB115" s="99"/>
      <c r="BC115" s="99"/>
      <c r="BD115" s="99"/>
      <c r="BE115" s="99"/>
      <c r="BF115" s="99"/>
      <c r="BG115" s="99"/>
      <c r="BH115" s="99"/>
      <c r="BI115" s="99"/>
      <c r="BJ115" s="99"/>
      <c r="BK115" s="99"/>
      <c r="BL115" s="99"/>
      <c r="BM115" s="99"/>
      <c r="BN115" s="99"/>
      <c r="BO115" s="99"/>
      <c r="BP115" s="99"/>
      <c r="BQ115" s="99"/>
      <c r="BR115" s="99"/>
      <c r="BS115" s="99"/>
      <c r="BT115" s="99"/>
      <c r="BU115" s="99"/>
      <c r="BV115" s="99"/>
      <c r="BW115" s="99"/>
      <c r="BX115" s="99"/>
      <c r="BY115" s="99"/>
      <c r="BZ115" s="99"/>
      <c r="CA115" s="99"/>
      <c r="CB115" s="99"/>
      <c r="CC115" s="99"/>
      <c r="CD115" s="99"/>
      <c r="CE115" s="99"/>
      <c r="CF115" s="99"/>
      <c r="CG115" s="99"/>
      <c r="CH115" s="99"/>
      <c r="CI115" s="99"/>
      <c r="CJ115" s="99"/>
      <c r="CK115" s="99"/>
      <c r="CL115" s="99"/>
      <c r="CM115" s="99"/>
      <c r="CN115" s="99"/>
      <c r="CO115" s="99"/>
      <c r="CP115" s="99"/>
      <c r="CQ115" s="99"/>
      <c r="CR115" s="99"/>
      <c r="CS115" s="99"/>
      <c r="CT115" s="99"/>
      <c r="CU115" s="99"/>
      <c r="CV115" s="99"/>
      <c r="CW115" s="99"/>
      <c r="CX115" s="99"/>
      <c r="CY115" s="99"/>
      <c r="CZ115" s="99"/>
      <c r="DA115" s="99"/>
      <c r="DB115" s="99"/>
      <c r="DC115" s="99"/>
      <c r="DD115" s="99"/>
      <c r="DE115" s="99"/>
      <c r="DF115" s="99"/>
      <c r="DG115" s="99"/>
      <c r="DH115" s="99"/>
      <c r="DI115" s="99"/>
      <c r="DJ115" s="99"/>
      <c r="DK115" s="99"/>
      <c r="DL115" s="99"/>
      <c r="DM115" s="99"/>
      <c r="DN115" s="99"/>
      <c r="DO115" s="99"/>
      <c r="DP115" s="99"/>
      <c r="DQ115" s="99"/>
      <c r="DR115" s="99"/>
      <c r="DS115" s="99"/>
      <c r="DT115" s="99"/>
      <c r="DU115" s="99"/>
      <c r="DV115" s="99"/>
      <c r="DW115" s="99"/>
      <c r="DX115" s="99"/>
      <c r="DY115" s="99"/>
      <c r="DZ115" s="99"/>
      <c r="EA115" s="99"/>
      <c r="EB115" s="99"/>
      <c r="EC115" s="99"/>
      <c r="ED115" s="99"/>
      <c r="EE115" s="99"/>
      <c r="EF115" s="99"/>
      <c r="EG115" s="99"/>
      <c r="EH115" s="99"/>
      <c r="EI115" s="99"/>
      <c r="EJ115" s="99"/>
      <c r="EK115" s="99"/>
      <c r="EL115" s="99"/>
      <c r="EM115" s="99"/>
      <c r="EN115" s="99"/>
      <c r="EO115" s="99"/>
      <c r="EP115" s="99"/>
      <c r="EQ115" s="99"/>
      <c r="ER115" s="99"/>
      <c r="ES115" s="99"/>
      <c r="ET115" s="99"/>
      <c r="EU115" s="99"/>
      <c r="EV115" s="99"/>
      <c r="EW115" s="99"/>
      <c r="EX115" s="99"/>
      <c r="EY115" s="99"/>
      <c r="EZ115" s="99"/>
      <c r="FA115" s="99"/>
      <c r="FB115" s="99"/>
      <c r="FC115" s="99"/>
      <c r="FD115" s="99"/>
      <c r="FE115" s="99"/>
      <c r="FF115" s="99"/>
      <c r="FG115" s="99"/>
      <c r="FH115" s="99"/>
      <c r="FI115" s="99"/>
      <c r="FJ115" s="99"/>
      <c r="FK115" s="99"/>
      <c r="FL115" s="99"/>
      <c r="FM115" s="99"/>
      <c r="FN115" s="99"/>
      <c r="FO115" s="99"/>
      <c r="FP115" s="99"/>
      <c r="FQ115" s="99"/>
      <c r="FR115" s="99"/>
      <c r="FS115" s="99"/>
      <c r="FT115" s="99"/>
      <c r="FU115" s="99"/>
      <c r="FV115" s="99"/>
      <c r="FW115" s="99"/>
      <c r="FX115" s="99"/>
      <c r="FY115" s="99"/>
      <c r="FZ115" s="99"/>
      <c r="GA115" s="99"/>
      <c r="GB115" s="99"/>
      <c r="GC115" s="99"/>
      <c r="GD115" s="99"/>
      <c r="GE115" s="99"/>
      <c r="GF115" s="99"/>
      <c r="GG115" s="99"/>
      <c r="GH115" s="99"/>
      <c r="GI115" s="99"/>
      <c r="GJ115" s="99"/>
      <c r="GK115" s="99"/>
      <c r="GL115" s="99"/>
      <c r="GM115" s="99"/>
    </row>
    <row r="116" spans="1:195" s="100" customFormat="1" ht="31.5" x14ac:dyDescent="0.25">
      <c r="A116" s="96"/>
      <c r="B116" s="38">
        <v>11</v>
      </c>
      <c r="C116" s="29">
        <v>1</v>
      </c>
      <c r="D116" s="33" t="s">
        <v>111</v>
      </c>
      <c r="E116" s="61" t="s">
        <v>44</v>
      </c>
      <c r="F116" s="29" t="s">
        <v>18</v>
      </c>
      <c r="G116" s="29">
        <v>915</v>
      </c>
      <c r="H116" s="33" t="s">
        <v>14</v>
      </c>
      <c r="I116" s="33" t="s">
        <v>15</v>
      </c>
      <c r="J116" s="31" t="s">
        <v>110</v>
      </c>
      <c r="K116" s="29">
        <v>244</v>
      </c>
      <c r="L116" s="34">
        <v>0</v>
      </c>
      <c r="M116" s="34">
        <v>253.512</v>
      </c>
      <c r="N116" s="58">
        <v>244.45981</v>
      </c>
      <c r="O116" s="71"/>
      <c r="P116" s="72"/>
      <c r="Q116" s="59">
        <v>0</v>
      </c>
      <c r="R116" s="60">
        <f t="shared" si="66"/>
        <v>96.429285398718804</v>
      </c>
      <c r="S116" s="121"/>
      <c r="T116" s="99"/>
      <c r="U116" s="99"/>
      <c r="V116" s="99"/>
      <c r="W116" s="99"/>
      <c r="X116" s="99"/>
      <c r="Y116" s="99"/>
      <c r="Z116" s="99"/>
      <c r="AA116" s="99"/>
      <c r="AB116" s="99"/>
      <c r="AC116" s="99"/>
      <c r="AD116" s="99"/>
      <c r="AE116" s="99"/>
      <c r="AF116" s="99"/>
      <c r="AG116" s="99"/>
      <c r="AH116" s="99"/>
      <c r="AI116" s="99"/>
      <c r="AJ116" s="99"/>
      <c r="AK116" s="99"/>
      <c r="AL116" s="99"/>
      <c r="AM116" s="99"/>
      <c r="AN116" s="99"/>
      <c r="AO116" s="99"/>
      <c r="AP116" s="99"/>
      <c r="AQ116" s="99"/>
      <c r="AR116" s="99"/>
      <c r="AS116" s="99"/>
      <c r="AT116" s="99"/>
      <c r="AU116" s="99"/>
      <c r="AV116" s="99"/>
      <c r="AW116" s="99"/>
      <c r="AX116" s="99"/>
      <c r="AY116" s="99"/>
      <c r="AZ116" s="99"/>
      <c r="BA116" s="99"/>
      <c r="BB116" s="99"/>
      <c r="BC116" s="99"/>
      <c r="BD116" s="99"/>
      <c r="BE116" s="99"/>
      <c r="BF116" s="99"/>
      <c r="BG116" s="99"/>
      <c r="BH116" s="99"/>
      <c r="BI116" s="99"/>
      <c r="BJ116" s="99"/>
      <c r="BK116" s="99"/>
      <c r="BL116" s="99"/>
      <c r="BM116" s="99"/>
      <c r="BN116" s="99"/>
      <c r="BO116" s="99"/>
      <c r="BP116" s="99"/>
      <c r="BQ116" s="99"/>
      <c r="BR116" s="99"/>
      <c r="BS116" s="99"/>
      <c r="BT116" s="99"/>
      <c r="BU116" s="99"/>
      <c r="BV116" s="99"/>
      <c r="BW116" s="99"/>
      <c r="BX116" s="99"/>
      <c r="BY116" s="99"/>
      <c r="BZ116" s="99"/>
      <c r="CA116" s="99"/>
      <c r="CB116" s="99"/>
      <c r="CC116" s="99"/>
      <c r="CD116" s="99"/>
      <c r="CE116" s="99"/>
      <c r="CF116" s="99"/>
      <c r="CG116" s="99"/>
      <c r="CH116" s="99"/>
      <c r="CI116" s="99"/>
      <c r="CJ116" s="99"/>
      <c r="CK116" s="99"/>
      <c r="CL116" s="99"/>
      <c r="CM116" s="99"/>
      <c r="CN116" s="99"/>
      <c r="CO116" s="99"/>
      <c r="CP116" s="99"/>
      <c r="CQ116" s="99"/>
      <c r="CR116" s="99"/>
      <c r="CS116" s="99"/>
      <c r="CT116" s="99"/>
      <c r="CU116" s="99"/>
      <c r="CV116" s="99"/>
      <c r="CW116" s="99"/>
      <c r="CX116" s="99"/>
      <c r="CY116" s="99"/>
      <c r="CZ116" s="99"/>
      <c r="DA116" s="99"/>
      <c r="DB116" s="99"/>
      <c r="DC116" s="99"/>
      <c r="DD116" s="99"/>
      <c r="DE116" s="99"/>
      <c r="DF116" s="99"/>
      <c r="DG116" s="99"/>
      <c r="DH116" s="99"/>
      <c r="DI116" s="99"/>
      <c r="DJ116" s="99"/>
      <c r="DK116" s="99"/>
      <c r="DL116" s="99"/>
      <c r="DM116" s="99"/>
      <c r="DN116" s="99"/>
      <c r="DO116" s="99"/>
      <c r="DP116" s="99"/>
      <c r="DQ116" s="99"/>
      <c r="DR116" s="99"/>
      <c r="DS116" s="99"/>
      <c r="DT116" s="99"/>
      <c r="DU116" s="99"/>
      <c r="DV116" s="99"/>
      <c r="DW116" s="99"/>
      <c r="DX116" s="99"/>
      <c r="DY116" s="99"/>
      <c r="DZ116" s="99"/>
      <c r="EA116" s="99"/>
      <c r="EB116" s="99"/>
      <c r="EC116" s="99"/>
      <c r="ED116" s="99"/>
      <c r="EE116" s="99"/>
      <c r="EF116" s="99"/>
      <c r="EG116" s="99"/>
      <c r="EH116" s="99"/>
      <c r="EI116" s="99"/>
      <c r="EJ116" s="99"/>
      <c r="EK116" s="99"/>
      <c r="EL116" s="99"/>
      <c r="EM116" s="99"/>
      <c r="EN116" s="99"/>
      <c r="EO116" s="99"/>
      <c r="EP116" s="99"/>
      <c r="EQ116" s="99"/>
      <c r="ER116" s="99"/>
      <c r="ES116" s="99"/>
      <c r="ET116" s="99"/>
      <c r="EU116" s="99"/>
      <c r="EV116" s="99"/>
      <c r="EW116" s="99"/>
      <c r="EX116" s="99"/>
      <c r="EY116" s="99"/>
      <c r="EZ116" s="99"/>
      <c r="FA116" s="99"/>
      <c r="FB116" s="99"/>
      <c r="FC116" s="99"/>
      <c r="FD116" s="99"/>
      <c r="FE116" s="99"/>
      <c r="FF116" s="99"/>
      <c r="FG116" s="99"/>
      <c r="FH116" s="99"/>
      <c r="FI116" s="99"/>
      <c r="FJ116" s="99"/>
      <c r="FK116" s="99"/>
      <c r="FL116" s="99"/>
      <c r="FM116" s="99"/>
      <c r="FN116" s="99"/>
      <c r="FO116" s="99"/>
      <c r="FP116" s="99"/>
      <c r="FQ116" s="99"/>
      <c r="FR116" s="99"/>
      <c r="FS116" s="99"/>
      <c r="FT116" s="99"/>
      <c r="FU116" s="99"/>
      <c r="FV116" s="99"/>
      <c r="FW116" s="99"/>
      <c r="FX116" s="99"/>
      <c r="FY116" s="99"/>
      <c r="FZ116" s="99"/>
      <c r="GA116" s="99"/>
      <c r="GB116" s="99"/>
      <c r="GC116" s="99"/>
      <c r="GD116" s="99"/>
      <c r="GE116" s="99"/>
      <c r="GF116" s="99"/>
      <c r="GG116" s="99"/>
      <c r="GH116" s="99"/>
      <c r="GI116" s="99"/>
      <c r="GJ116" s="99"/>
      <c r="GK116" s="99"/>
      <c r="GL116" s="99"/>
      <c r="GM116" s="99"/>
    </row>
    <row r="117" spans="1:195" s="100" customFormat="1" ht="47.25" x14ac:dyDescent="0.25">
      <c r="A117" s="96"/>
      <c r="B117" s="38">
        <v>11</v>
      </c>
      <c r="C117" s="29">
        <v>1</v>
      </c>
      <c r="D117" s="33" t="s">
        <v>114</v>
      </c>
      <c r="E117" s="61" t="s">
        <v>113</v>
      </c>
      <c r="F117" s="29" t="s">
        <v>18</v>
      </c>
      <c r="G117" s="29">
        <v>915</v>
      </c>
      <c r="H117" s="33" t="s">
        <v>14</v>
      </c>
      <c r="I117" s="33" t="s">
        <v>15</v>
      </c>
      <c r="J117" s="31" t="s">
        <v>115</v>
      </c>
      <c r="K117" s="29">
        <v>0</v>
      </c>
      <c r="L117" s="34">
        <f>L118</f>
        <v>0</v>
      </c>
      <c r="M117" s="34">
        <f t="shared" ref="M117:N117" si="73">M118</f>
        <v>95</v>
      </c>
      <c r="N117" s="34">
        <f t="shared" si="73"/>
        <v>94.604190000000003</v>
      </c>
      <c r="O117" s="71"/>
      <c r="P117" s="72"/>
      <c r="Q117" s="59">
        <v>0</v>
      </c>
      <c r="R117" s="60">
        <f t="shared" si="66"/>
        <v>99.583357894736849</v>
      </c>
      <c r="S117" s="121"/>
      <c r="T117" s="99"/>
      <c r="U117" s="99"/>
      <c r="V117" s="99"/>
      <c r="W117" s="99"/>
      <c r="X117" s="99"/>
      <c r="Y117" s="99"/>
      <c r="Z117" s="99"/>
      <c r="AA117" s="99"/>
      <c r="AB117" s="99"/>
      <c r="AC117" s="99"/>
      <c r="AD117" s="99"/>
      <c r="AE117" s="99"/>
      <c r="AF117" s="99"/>
      <c r="AG117" s="99"/>
      <c r="AH117" s="99"/>
      <c r="AI117" s="99"/>
      <c r="AJ117" s="99"/>
      <c r="AK117" s="99"/>
      <c r="AL117" s="99"/>
      <c r="AM117" s="99"/>
      <c r="AN117" s="99"/>
      <c r="AO117" s="99"/>
      <c r="AP117" s="99"/>
      <c r="AQ117" s="99"/>
      <c r="AR117" s="99"/>
      <c r="AS117" s="99"/>
      <c r="AT117" s="99"/>
      <c r="AU117" s="99"/>
      <c r="AV117" s="99"/>
      <c r="AW117" s="99"/>
      <c r="AX117" s="99"/>
      <c r="AY117" s="99"/>
      <c r="AZ117" s="99"/>
      <c r="BA117" s="99"/>
      <c r="BB117" s="99"/>
      <c r="BC117" s="99"/>
      <c r="BD117" s="99"/>
      <c r="BE117" s="99"/>
      <c r="BF117" s="99"/>
      <c r="BG117" s="99"/>
      <c r="BH117" s="99"/>
      <c r="BI117" s="99"/>
      <c r="BJ117" s="99"/>
      <c r="BK117" s="99"/>
      <c r="BL117" s="99"/>
      <c r="BM117" s="99"/>
      <c r="BN117" s="99"/>
      <c r="BO117" s="99"/>
      <c r="BP117" s="99"/>
      <c r="BQ117" s="99"/>
      <c r="BR117" s="99"/>
      <c r="BS117" s="99"/>
      <c r="BT117" s="99"/>
      <c r="BU117" s="99"/>
      <c r="BV117" s="99"/>
      <c r="BW117" s="99"/>
      <c r="BX117" s="99"/>
      <c r="BY117" s="99"/>
      <c r="BZ117" s="99"/>
      <c r="CA117" s="99"/>
      <c r="CB117" s="99"/>
      <c r="CC117" s="99"/>
      <c r="CD117" s="99"/>
      <c r="CE117" s="99"/>
      <c r="CF117" s="99"/>
      <c r="CG117" s="99"/>
      <c r="CH117" s="99"/>
      <c r="CI117" s="99"/>
      <c r="CJ117" s="99"/>
      <c r="CK117" s="99"/>
      <c r="CL117" s="99"/>
      <c r="CM117" s="99"/>
      <c r="CN117" s="99"/>
      <c r="CO117" s="99"/>
      <c r="CP117" s="99"/>
      <c r="CQ117" s="99"/>
      <c r="CR117" s="99"/>
      <c r="CS117" s="99"/>
      <c r="CT117" s="99"/>
      <c r="CU117" s="99"/>
      <c r="CV117" s="99"/>
      <c r="CW117" s="99"/>
      <c r="CX117" s="99"/>
      <c r="CY117" s="99"/>
      <c r="CZ117" s="99"/>
      <c r="DA117" s="99"/>
      <c r="DB117" s="99"/>
      <c r="DC117" s="99"/>
      <c r="DD117" s="99"/>
      <c r="DE117" s="99"/>
      <c r="DF117" s="99"/>
      <c r="DG117" s="99"/>
      <c r="DH117" s="99"/>
      <c r="DI117" s="99"/>
      <c r="DJ117" s="99"/>
      <c r="DK117" s="99"/>
      <c r="DL117" s="99"/>
      <c r="DM117" s="99"/>
      <c r="DN117" s="99"/>
      <c r="DO117" s="99"/>
      <c r="DP117" s="99"/>
      <c r="DQ117" s="99"/>
      <c r="DR117" s="99"/>
      <c r="DS117" s="99"/>
      <c r="DT117" s="99"/>
      <c r="DU117" s="99"/>
      <c r="DV117" s="99"/>
      <c r="DW117" s="99"/>
      <c r="DX117" s="99"/>
      <c r="DY117" s="99"/>
      <c r="DZ117" s="99"/>
      <c r="EA117" s="99"/>
      <c r="EB117" s="99"/>
      <c r="EC117" s="99"/>
      <c r="ED117" s="99"/>
      <c r="EE117" s="99"/>
      <c r="EF117" s="99"/>
      <c r="EG117" s="99"/>
      <c r="EH117" s="99"/>
      <c r="EI117" s="99"/>
      <c r="EJ117" s="99"/>
      <c r="EK117" s="99"/>
      <c r="EL117" s="99"/>
      <c r="EM117" s="99"/>
      <c r="EN117" s="99"/>
      <c r="EO117" s="99"/>
      <c r="EP117" s="99"/>
      <c r="EQ117" s="99"/>
      <c r="ER117" s="99"/>
      <c r="ES117" s="99"/>
      <c r="ET117" s="99"/>
      <c r="EU117" s="99"/>
      <c r="EV117" s="99"/>
      <c r="EW117" s="99"/>
      <c r="EX117" s="99"/>
      <c r="EY117" s="99"/>
      <c r="EZ117" s="99"/>
      <c r="FA117" s="99"/>
      <c r="FB117" s="99"/>
      <c r="FC117" s="99"/>
      <c r="FD117" s="99"/>
      <c r="FE117" s="99"/>
      <c r="FF117" s="99"/>
      <c r="FG117" s="99"/>
      <c r="FH117" s="99"/>
      <c r="FI117" s="99"/>
      <c r="FJ117" s="99"/>
      <c r="FK117" s="99"/>
      <c r="FL117" s="99"/>
      <c r="FM117" s="99"/>
      <c r="FN117" s="99"/>
      <c r="FO117" s="99"/>
      <c r="FP117" s="99"/>
      <c r="FQ117" s="99"/>
      <c r="FR117" s="99"/>
      <c r="FS117" s="99"/>
      <c r="FT117" s="99"/>
      <c r="FU117" s="99"/>
      <c r="FV117" s="99"/>
      <c r="FW117" s="99"/>
      <c r="FX117" s="99"/>
      <c r="FY117" s="99"/>
      <c r="FZ117" s="99"/>
      <c r="GA117" s="99"/>
      <c r="GB117" s="99"/>
      <c r="GC117" s="99"/>
      <c r="GD117" s="99"/>
      <c r="GE117" s="99"/>
      <c r="GF117" s="99"/>
      <c r="GG117" s="99"/>
      <c r="GH117" s="99"/>
      <c r="GI117" s="99"/>
      <c r="GJ117" s="99"/>
      <c r="GK117" s="99"/>
      <c r="GL117" s="99"/>
      <c r="GM117" s="99"/>
    </row>
    <row r="118" spans="1:195" s="100" customFormat="1" ht="31.5" x14ac:dyDescent="0.25">
      <c r="A118" s="96"/>
      <c r="B118" s="38">
        <v>11</v>
      </c>
      <c r="C118" s="29">
        <v>1</v>
      </c>
      <c r="D118" s="33" t="s">
        <v>114</v>
      </c>
      <c r="E118" s="61" t="s">
        <v>44</v>
      </c>
      <c r="F118" s="29" t="s">
        <v>18</v>
      </c>
      <c r="G118" s="29">
        <v>915</v>
      </c>
      <c r="H118" s="33" t="s">
        <v>14</v>
      </c>
      <c r="I118" s="33" t="s">
        <v>15</v>
      </c>
      <c r="J118" s="31" t="s">
        <v>115</v>
      </c>
      <c r="K118" s="29">
        <v>244</v>
      </c>
      <c r="L118" s="34">
        <v>0</v>
      </c>
      <c r="M118" s="34">
        <v>95</v>
      </c>
      <c r="N118" s="58">
        <v>94.604190000000003</v>
      </c>
      <c r="O118" s="71"/>
      <c r="P118" s="72"/>
      <c r="Q118" s="59">
        <v>0</v>
      </c>
      <c r="R118" s="60">
        <f t="shared" si="66"/>
        <v>99.583357894736849</v>
      </c>
      <c r="S118" s="121"/>
      <c r="T118" s="99"/>
      <c r="U118" s="99"/>
      <c r="V118" s="99"/>
      <c r="W118" s="99"/>
      <c r="X118" s="99"/>
      <c r="Y118" s="99"/>
      <c r="Z118" s="99"/>
      <c r="AA118" s="99"/>
      <c r="AB118" s="99"/>
      <c r="AC118" s="99"/>
      <c r="AD118" s="99"/>
      <c r="AE118" s="99"/>
      <c r="AF118" s="99"/>
      <c r="AG118" s="99"/>
      <c r="AH118" s="99"/>
      <c r="AI118" s="99"/>
      <c r="AJ118" s="99"/>
      <c r="AK118" s="99"/>
      <c r="AL118" s="99"/>
      <c r="AM118" s="99"/>
      <c r="AN118" s="99"/>
      <c r="AO118" s="99"/>
      <c r="AP118" s="99"/>
      <c r="AQ118" s="99"/>
      <c r="AR118" s="99"/>
      <c r="AS118" s="99"/>
      <c r="AT118" s="99"/>
      <c r="AU118" s="99"/>
      <c r="AV118" s="99"/>
      <c r="AW118" s="99"/>
      <c r="AX118" s="99"/>
      <c r="AY118" s="99"/>
      <c r="AZ118" s="99"/>
      <c r="BA118" s="99"/>
      <c r="BB118" s="99"/>
      <c r="BC118" s="99"/>
      <c r="BD118" s="99"/>
      <c r="BE118" s="99"/>
      <c r="BF118" s="99"/>
      <c r="BG118" s="99"/>
      <c r="BH118" s="99"/>
      <c r="BI118" s="99"/>
      <c r="BJ118" s="99"/>
      <c r="BK118" s="99"/>
      <c r="BL118" s="99"/>
      <c r="BM118" s="99"/>
      <c r="BN118" s="99"/>
      <c r="BO118" s="99"/>
      <c r="BP118" s="99"/>
      <c r="BQ118" s="99"/>
      <c r="BR118" s="99"/>
      <c r="BS118" s="99"/>
      <c r="BT118" s="99"/>
      <c r="BU118" s="99"/>
      <c r="BV118" s="99"/>
      <c r="BW118" s="99"/>
      <c r="BX118" s="99"/>
      <c r="BY118" s="99"/>
      <c r="BZ118" s="99"/>
      <c r="CA118" s="99"/>
      <c r="CB118" s="99"/>
      <c r="CC118" s="99"/>
      <c r="CD118" s="99"/>
      <c r="CE118" s="99"/>
      <c r="CF118" s="99"/>
      <c r="CG118" s="99"/>
      <c r="CH118" s="99"/>
      <c r="CI118" s="99"/>
      <c r="CJ118" s="99"/>
      <c r="CK118" s="99"/>
      <c r="CL118" s="99"/>
      <c r="CM118" s="99"/>
      <c r="CN118" s="99"/>
      <c r="CO118" s="99"/>
      <c r="CP118" s="99"/>
      <c r="CQ118" s="99"/>
      <c r="CR118" s="99"/>
      <c r="CS118" s="99"/>
      <c r="CT118" s="99"/>
      <c r="CU118" s="99"/>
      <c r="CV118" s="99"/>
      <c r="CW118" s="99"/>
      <c r="CX118" s="99"/>
      <c r="CY118" s="99"/>
      <c r="CZ118" s="99"/>
      <c r="DA118" s="99"/>
      <c r="DB118" s="99"/>
      <c r="DC118" s="99"/>
      <c r="DD118" s="99"/>
      <c r="DE118" s="99"/>
      <c r="DF118" s="99"/>
      <c r="DG118" s="99"/>
      <c r="DH118" s="99"/>
      <c r="DI118" s="99"/>
      <c r="DJ118" s="99"/>
      <c r="DK118" s="99"/>
      <c r="DL118" s="99"/>
      <c r="DM118" s="99"/>
      <c r="DN118" s="99"/>
      <c r="DO118" s="99"/>
      <c r="DP118" s="99"/>
      <c r="DQ118" s="99"/>
      <c r="DR118" s="99"/>
      <c r="DS118" s="99"/>
      <c r="DT118" s="99"/>
      <c r="DU118" s="99"/>
      <c r="DV118" s="99"/>
      <c r="DW118" s="99"/>
      <c r="DX118" s="99"/>
      <c r="DY118" s="99"/>
      <c r="DZ118" s="99"/>
      <c r="EA118" s="99"/>
      <c r="EB118" s="99"/>
      <c r="EC118" s="99"/>
      <c r="ED118" s="99"/>
      <c r="EE118" s="99"/>
      <c r="EF118" s="99"/>
      <c r="EG118" s="99"/>
      <c r="EH118" s="99"/>
      <c r="EI118" s="99"/>
      <c r="EJ118" s="99"/>
      <c r="EK118" s="99"/>
      <c r="EL118" s="99"/>
      <c r="EM118" s="99"/>
      <c r="EN118" s="99"/>
      <c r="EO118" s="99"/>
      <c r="EP118" s="99"/>
      <c r="EQ118" s="99"/>
      <c r="ER118" s="99"/>
      <c r="ES118" s="99"/>
      <c r="ET118" s="99"/>
      <c r="EU118" s="99"/>
      <c r="EV118" s="99"/>
      <c r="EW118" s="99"/>
      <c r="EX118" s="99"/>
      <c r="EY118" s="99"/>
      <c r="EZ118" s="99"/>
      <c r="FA118" s="99"/>
      <c r="FB118" s="99"/>
      <c r="FC118" s="99"/>
      <c r="FD118" s="99"/>
      <c r="FE118" s="99"/>
      <c r="FF118" s="99"/>
      <c r="FG118" s="99"/>
      <c r="FH118" s="99"/>
      <c r="FI118" s="99"/>
      <c r="FJ118" s="99"/>
      <c r="FK118" s="99"/>
      <c r="FL118" s="99"/>
      <c r="FM118" s="99"/>
      <c r="FN118" s="99"/>
      <c r="FO118" s="99"/>
      <c r="FP118" s="99"/>
      <c r="FQ118" s="99"/>
      <c r="FR118" s="99"/>
      <c r="FS118" s="99"/>
      <c r="FT118" s="99"/>
      <c r="FU118" s="99"/>
      <c r="FV118" s="99"/>
      <c r="FW118" s="99"/>
      <c r="FX118" s="99"/>
      <c r="FY118" s="99"/>
      <c r="FZ118" s="99"/>
      <c r="GA118" s="99"/>
      <c r="GB118" s="99"/>
      <c r="GC118" s="99"/>
      <c r="GD118" s="99"/>
      <c r="GE118" s="99"/>
      <c r="GF118" s="99"/>
      <c r="GG118" s="99"/>
      <c r="GH118" s="99"/>
      <c r="GI118" s="99"/>
      <c r="GJ118" s="99"/>
      <c r="GK118" s="99"/>
      <c r="GL118" s="99"/>
      <c r="GM118" s="99"/>
    </row>
    <row r="119" spans="1:195" s="7" customFormat="1" ht="31.5" x14ac:dyDescent="0.25">
      <c r="A119" s="90"/>
      <c r="B119" s="125">
        <v>11</v>
      </c>
      <c r="C119" s="122">
        <v>1</v>
      </c>
      <c r="D119" s="18"/>
      <c r="E119" s="136" t="s">
        <v>35</v>
      </c>
      <c r="F119" s="122" t="s">
        <v>18</v>
      </c>
      <c r="G119" s="122">
        <v>915</v>
      </c>
      <c r="H119" s="18" t="s">
        <v>14</v>
      </c>
      <c r="I119" s="18" t="s">
        <v>15</v>
      </c>
      <c r="J119" s="137">
        <v>1110500000</v>
      </c>
      <c r="K119" s="122"/>
      <c r="L119" s="150">
        <f>SUM(L120,L122,L124,L126)</f>
        <v>1565</v>
      </c>
      <c r="M119" s="150">
        <f t="shared" ref="M119:N119" si="74">SUM(M120,M122,M124,M126)</f>
        <v>4578.75</v>
      </c>
      <c r="N119" s="150">
        <f t="shared" si="74"/>
        <v>4014.1492600000001</v>
      </c>
      <c r="O119" s="151"/>
      <c r="P119" s="152"/>
      <c r="Q119" s="17">
        <f t="shared" si="65"/>
        <v>256.49516038338658</v>
      </c>
      <c r="R119" s="52">
        <f t="shared" si="66"/>
        <v>87.669107507507519</v>
      </c>
      <c r="S119" s="140"/>
    </row>
    <row r="120" spans="1:195" s="10" customFormat="1" ht="28.5" customHeight="1" x14ac:dyDescent="0.25">
      <c r="A120" s="23"/>
      <c r="B120" s="38">
        <v>11</v>
      </c>
      <c r="C120" s="29">
        <v>1</v>
      </c>
      <c r="D120" s="33">
        <v>562360</v>
      </c>
      <c r="E120" s="61" t="s">
        <v>47</v>
      </c>
      <c r="F120" s="29" t="s">
        <v>18</v>
      </c>
      <c r="G120" s="29">
        <v>915</v>
      </c>
      <c r="H120" s="33" t="s">
        <v>14</v>
      </c>
      <c r="I120" s="33" t="s">
        <v>15</v>
      </c>
      <c r="J120" s="31">
        <v>1110562360</v>
      </c>
      <c r="K120" s="29">
        <v>0</v>
      </c>
      <c r="L120" s="74">
        <f>L121</f>
        <v>275</v>
      </c>
      <c r="M120" s="74">
        <f t="shared" ref="M120:N120" si="75">M121</f>
        <v>2749.4196299999999</v>
      </c>
      <c r="N120" s="74">
        <f t="shared" si="75"/>
        <v>2626.4674300000001</v>
      </c>
      <c r="O120" s="73"/>
      <c r="P120" s="72"/>
      <c r="Q120" s="59">
        <f t="shared" si="65"/>
        <v>955.07906545454557</v>
      </c>
      <c r="R120" s="60">
        <f t="shared" si="66"/>
        <v>95.528067136117755</v>
      </c>
      <c r="S120" s="121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  <c r="GE120" s="2"/>
      <c r="GF120" s="2"/>
      <c r="GG120" s="2"/>
      <c r="GH120" s="2"/>
      <c r="GI120" s="2"/>
      <c r="GJ120" s="2"/>
      <c r="GK120" s="2"/>
      <c r="GL120" s="2"/>
      <c r="GM120" s="2"/>
    </row>
    <row r="121" spans="1:195" s="9" customFormat="1" ht="31.5" x14ac:dyDescent="0.25">
      <c r="A121" s="22"/>
      <c r="B121" s="38">
        <v>11</v>
      </c>
      <c r="C121" s="29">
        <v>1</v>
      </c>
      <c r="D121" s="33">
        <v>562360</v>
      </c>
      <c r="E121" s="61" t="s">
        <v>43</v>
      </c>
      <c r="F121" s="29" t="s">
        <v>18</v>
      </c>
      <c r="G121" s="29">
        <v>915</v>
      </c>
      <c r="H121" s="33" t="s">
        <v>14</v>
      </c>
      <c r="I121" s="33" t="s">
        <v>15</v>
      </c>
      <c r="J121" s="31">
        <v>1110562360</v>
      </c>
      <c r="K121" s="29">
        <v>244</v>
      </c>
      <c r="L121" s="75">
        <v>275</v>
      </c>
      <c r="M121" s="75">
        <v>2749.4196299999999</v>
      </c>
      <c r="N121" s="75">
        <v>2626.4674300000001</v>
      </c>
      <c r="O121" s="71"/>
      <c r="P121" s="72"/>
      <c r="Q121" s="59">
        <f t="shared" si="65"/>
        <v>955.07906545454557</v>
      </c>
      <c r="R121" s="60">
        <f t="shared" si="66"/>
        <v>95.528067136117755</v>
      </c>
      <c r="S121" s="12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</row>
    <row r="122" spans="1:195" s="9" customFormat="1" ht="31.5" x14ac:dyDescent="0.25">
      <c r="A122" s="22"/>
      <c r="B122" s="38">
        <v>11</v>
      </c>
      <c r="C122" s="29">
        <v>1</v>
      </c>
      <c r="D122" s="33">
        <v>562380</v>
      </c>
      <c r="E122" s="61" t="s">
        <v>48</v>
      </c>
      <c r="F122" s="29" t="s">
        <v>18</v>
      </c>
      <c r="G122" s="29">
        <v>915</v>
      </c>
      <c r="H122" s="33" t="s">
        <v>14</v>
      </c>
      <c r="I122" s="33" t="s">
        <v>15</v>
      </c>
      <c r="J122" s="31">
        <v>1110562380</v>
      </c>
      <c r="K122" s="29">
        <v>0</v>
      </c>
      <c r="L122" s="34">
        <f>L123</f>
        <v>490</v>
      </c>
      <c r="M122" s="34">
        <f t="shared" ref="M122:N122" si="76">M123</f>
        <v>260.29122000000001</v>
      </c>
      <c r="N122" s="34">
        <f t="shared" si="76"/>
        <v>259.98475000000002</v>
      </c>
      <c r="O122" s="71"/>
      <c r="P122" s="72"/>
      <c r="Q122" s="59">
        <f t="shared" si="65"/>
        <v>53.058112244897956</v>
      </c>
      <c r="R122" s="60">
        <f t="shared" si="66"/>
        <v>99.882258802275388</v>
      </c>
      <c r="S122" s="12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</row>
    <row r="123" spans="1:195" s="9" customFormat="1" ht="31.5" x14ac:dyDescent="0.25">
      <c r="A123" s="22"/>
      <c r="B123" s="38">
        <v>11</v>
      </c>
      <c r="C123" s="29">
        <v>1</v>
      </c>
      <c r="D123" s="33">
        <v>562380</v>
      </c>
      <c r="E123" s="61" t="s">
        <v>43</v>
      </c>
      <c r="F123" s="29" t="s">
        <v>18</v>
      </c>
      <c r="G123" s="29">
        <v>915</v>
      </c>
      <c r="H123" s="33" t="s">
        <v>14</v>
      </c>
      <c r="I123" s="33" t="s">
        <v>15</v>
      </c>
      <c r="J123" s="31">
        <v>1110562380</v>
      </c>
      <c r="K123" s="29">
        <v>244</v>
      </c>
      <c r="L123" s="34">
        <v>490</v>
      </c>
      <c r="M123" s="34">
        <v>260.29122000000001</v>
      </c>
      <c r="N123" s="34">
        <v>259.98475000000002</v>
      </c>
      <c r="O123" s="71"/>
      <c r="P123" s="72"/>
      <c r="Q123" s="59">
        <f t="shared" si="65"/>
        <v>53.058112244897956</v>
      </c>
      <c r="R123" s="60">
        <f t="shared" si="66"/>
        <v>99.882258802275388</v>
      </c>
      <c r="S123" s="12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</row>
    <row r="124" spans="1:195" s="9" customFormat="1" ht="31.5" x14ac:dyDescent="0.25">
      <c r="A124" s="22"/>
      <c r="B124" s="38">
        <v>11</v>
      </c>
      <c r="C124" s="29">
        <v>1</v>
      </c>
      <c r="D124" s="33">
        <v>562400</v>
      </c>
      <c r="E124" s="61" t="s">
        <v>57</v>
      </c>
      <c r="F124" s="29" t="s">
        <v>18</v>
      </c>
      <c r="G124" s="29">
        <v>915</v>
      </c>
      <c r="H124" s="33" t="s">
        <v>14</v>
      </c>
      <c r="I124" s="33" t="s">
        <v>15</v>
      </c>
      <c r="J124" s="31">
        <v>1110562400</v>
      </c>
      <c r="K124" s="29">
        <v>0</v>
      </c>
      <c r="L124" s="34">
        <f>L125</f>
        <v>100</v>
      </c>
      <c r="M124" s="34">
        <f t="shared" ref="M124:N124" si="77">M125</f>
        <v>100</v>
      </c>
      <c r="N124" s="34">
        <f t="shared" si="77"/>
        <v>98.999899999999997</v>
      </c>
      <c r="O124" s="71"/>
      <c r="P124" s="72"/>
      <c r="Q124" s="59">
        <f t="shared" si="65"/>
        <v>98.999899999999997</v>
      </c>
      <c r="R124" s="60">
        <f t="shared" si="66"/>
        <v>98.999899999999997</v>
      </c>
      <c r="S124" s="12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</row>
    <row r="125" spans="1:195" s="9" customFormat="1" ht="31.5" x14ac:dyDescent="0.25">
      <c r="A125" s="22"/>
      <c r="B125" s="38">
        <v>11</v>
      </c>
      <c r="C125" s="29">
        <v>1</v>
      </c>
      <c r="D125" s="33">
        <v>562400</v>
      </c>
      <c r="E125" s="61" t="s">
        <v>43</v>
      </c>
      <c r="F125" s="29" t="s">
        <v>18</v>
      </c>
      <c r="G125" s="29">
        <v>915</v>
      </c>
      <c r="H125" s="33" t="s">
        <v>14</v>
      </c>
      <c r="I125" s="33" t="s">
        <v>15</v>
      </c>
      <c r="J125" s="31">
        <v>1110562400</v>
      </c>
      <c r="K125" s="29">
        <v>244</v>
      </c>
      <c r="L125" s="34">
        <v>100</v>
      </c>
      <c r="M125" s="34">
        <v>100</v>
      </c>
      <c r="N125" s="34">
        <v>98.999899999999997</v>
      </c>
      <c r="O125" s="71"/>
      <c r="P125" s="72"/>
      <c r="Q125" s="59">
        <f t="shared" si="65"/>
        <v>98.999899999999997</v>
      </c>
      <c r="R125" s="60">
        <f t="shared" si="66"/>
        <v>98.999899999999997</v>
      </c>
      <c r="S125" s="12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</row>
    <row r="126" spans="1:195" s="9" customFormat="1" ht="31.5" x14ac:dyDescent="0.25">
      <c r="A126" s="22"/>
      <c r="B126" s="38">
        <v>11</v>
      </c>
      <c r="C126" s="29">
        <v>1</v>
      </c>
      <c r="D126" s="33">
        <v>562410</v>
      </c>
      <c r="E126" s="61" t="s">
        <v>49</v>
      </c>
      <c r="F126" s="29" t="s">
        <v>18</v>
      </c>
      <c r="G126" s="29">
        <v>915</v>
      </c>
      <c r="H126" s="33" t="s">
        <v>14</v>
      </c>
      <c r="I126" s="33" t="s">
        <v>15</v>
      </c>
      <c r="J126" s="31">
        <v>1110562410</v>
      </c>
      <c r="K126" s="29">
        <v>0</v>
      </c>
      <c r="L126" s="34">
        <f>L127</f>
        <v>700</v>
      </c>
      <c r="M126" s="34">
        <f t="shared" ref="M126:N126" si="78">M127</f>
        <v>1469.0391500000001</v>
      </c>
      <c r="N126" s="34">
        <f t="shared" si="78"/>
        <v>1028.6971799999999</v>
      </c>
      <c r="O126" s="71"/>
      <c r="P126" s="72"/>
      <c r="Q126" s="59">
        <f t="shared" si="65"/>
        <v>146.95674</v>
      </c>
      <c r="R126" s="60">
        <f t="shared" si="66"/>
        <v>70.025171214803891</v>
      </c>
      <c r="S126" s="12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</row>
    <row r="127" spans="1:195" s="9" customFormat="1" ht="32.25" thickBot="1" x14ac:dyDescent="0.3">
      <c r="A127" s="22"/>
      <c r="B127" s="39">
        <v>11</v>
      </c>
      <c r="C127" s="40">
        <v>1</v>
      </c>
      <c r="D127" s="45">
        <v>562410</v>
      </c>
      <c r="E127" s="64" t="s">
        <v>43</v>
      </c>
      <c r="F127" s="40" t="s">
        <v>18</v>
      </c>
      <c r="G127" s="40">
        <v>915</v>
      </c>
      <c r="H127" s="45" t="s">
        <v>14</v>
      </c>
      <c r="I127" s="45" t="s">
        <v>15</v>
      </c>
      <c r="J127" s="69">
        <v>1110562410</v>
      </c>
      <c r="K127" s="40">
        <v>244</v>
      </c>
      <c r="L127" s="76">
        <v>700</v>
      </c>
      <c r="M127" s="76">
        <v>1469.0391500000001</v>
      </c>
      <c r="N127" s="76">
        <v>1028.6971799999999</v>
      </c>
      <c r="O127" s="77"/>
      <c r="P127" s="78"/>
      <c r="Q127" s="67">
        <f t="shared" si="65"/>
        <v>146.95674</v>
      </c>
      <c r="R127" s="68">
        <f t="shared" si="66"/>
        <v>70.025171214803891</v>
      </c>
      <c r="S127" s="12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</row>
    <row r="128" spans="1:195" s="6" customFormat="1" ht="47.25" x14ac:dyDescent="0.25">
      <c r="A128" s="12"/>
      <c r="B128" s="124">
        <v>11</v>
      </c>
      <c r="C128" s="123">
        <v>1</v>
      </c>
      <c r="D128" s="132"/>
      <c r="E128" s="139" t="s">
        <v>33</v>
      </c>
      <c r="F128" s="123" t="s">
        <v>19</v>
      </c>
      <c r="G128" s="123">
        <v>916</v>
      </c>
      <c r="H128" s="132" t="s">
        <v>14</v>
      </c>
      <c r="I128" s="132" t="s">
        <v>15</v>
      </c>
      <c r="J128" s="123">
        <v>1110100000</v>
      </c>
      <c r="K128" s="123"/>
      <c r="L128" s="164">
        <f>SUM(L129,L131,L133,L135)</f>
        <v>4027.6</v>
      </c>
      <c r="M128" s="164">
        <f t="shared" ref="M128:N128" si="79">SUM(M129,M131,M133,M135)</f>
        <v>3403.2</v>
      </c>
      <c r="N128" s="164">
        <f t="shared" si="79"/>
        <v>2272.2078499999998</v>
      </c>
      <c r="O128" s="165"/>
      <c r="P128" s="166"/>
      <c r="Q128" s="50">
        <f t="shared" si="65"/>
        <v>56.415926358128907</v>
      </c>
      <c r="R128" s="51">
        <f t="shared" si="66"/>
        <v>66.766803302773852</v>
      </c>
      <c r="S128" s="140"/>
    </row>
    <row r="129" spans="1:195" s="102" customFormat="1" ht="31.5" x14ac:dyDescent="0.25">
      <c r="A129" s="101"/>
      <c r="B129" s="38">
        <v>11</v>
      </c>
      <c r="C129" s="29">
        <v>1</v>
      </c>
      <c r="D129" s="33">
        <v>162330</v>
      </c>
      <c r="E129" s="61" t="s">
        <v>54</v>
      </c>
      <c r="F129" s="29" t="s">
        <v>19</v>
      </c>
      <c r="G129" s="29">
        <v>916</v>
      </c>
      <c r="H129" s="33" t="s">
        <v>14</v>
      </c>
      <c r="I129" s="33" t="s">
        <v>15</v>
      </c>
      <c r="J129" s="31">
        <v>1110162330</v>
      </c>
      <c r="K129" s="29">
        <v>0</v>
      </c>
      <c r="L129" s="34">
        <f>L130</f>
        <v>2250</v>
      </c>
      <c r="M129" s="34">
        <f t="shared" ref="M129:N129" si="80">M130</f>
        <v>1011.462</v>
      </c>
      <c r="N129" s="34">
        <f t="shared" si="80"/>
        <v>565.28476999999998</v>
      </c>
      <c r="O129" s="71"/>
      <c r="P129" s="72"/>
      <c r="Q129" s="59">
        <f t="shared" si="65"/>
        <v>25.123767555555553</v>
      </c>
      <c r="R129" s="60">
        <f t="shared" si="66"/>
        <v>55.887890004765374</v>
      </c>
      <c r="S129" s="121"/>
      <c r="T129" s="99"/>
      <c r="U129" s="99"/>
      <c r="V129" s="99"/>
      <c r="W129" s="99"/>
      <c r="X129" s="99"/>
      <c r="Y129" s="99"/>
      <c r="Z129" s="99"/>
      <c r="AA129" s="99"/>
      <c r="AB129" s="99"/>
      <c r="AC129" s="99"/>
      <c r="AD129" s="99"/>
      <c r="AE129" s="99"/>
      <c r="AF129" s="99"/>
      <c r="AG129" s="99"/>
      <c r="AH129" s="99"/>
      <c r="AI129" s="99"/>
      <c r="AJ129" s="99"/>
      <c r="AK129" s="99"/>
      <c r="AL129" s="99"/>
      <c r="AM129" s="99"/>
      <c r="AN129" s="99"/>
      <c r="AO129" s="99"/>
      <c r="AP129" s="99"/>
      <c r="AQ129" s="99"/>
      <c r="AR129" s="99"/>
      <c r="AS129" s="99"/>
      <c r="AT129" s="99"/>
      <c r="AU129" s="99"/>
      <c r="AV129" s="99"/>
      <c r="AW129" s="99"/>
      <c r="AX129" s="99"/>
      <c r="AY129" s="99"/>
      <c r="AZ129" s="99"/>
      <c r="BA129" s="99"/>
      <c r="BB129" s="99"/>
      <c r="BC129" s="99"/>
      <c r="BD129" s="99"/>
      <c r="BE129" s="99"/>
      <c r="BF129" s="99"/>
      <c r="BG129" s="99"/>
      <c r="BH129" s="99"/>
      <c r="BI129" s="99"/>
      <c r="BJ129" s="99"/>
      <c r="BK129" s="99"/>
      <c r="BL129" s="99"/>
      <c r="BM129" s="99"/>
      <c r="BN129" s="99"/>
      <c r="BO129" s="99"/>
      <c r="BP129" s="99"/>
      <c r="BQ129" s="99"/>
      <c r="BR129" s="99"/>
      <c r="BS129" s="99"/>
      <c r="BT129" s="99"/>
      <c r="BU129" s="99"/>
      <c r="BV129" s="99"/>
      <c r="BW129" s="99"/>
      <c r="BX129" s="99"/>
      <c r="BY129" s="99"/>
      <c r="BZ129" s="99"/>
      <c r="CA129" s="99"/>
      <c r="CB129" s="99"/>
      <c r="CC129" s="99"/>
      <c r="CD129" s="99"/>
      <c r="CE129" s="99"/>
      <c r="CF129" s="99"/>
      <c r="CG129" s="99"/>
      <c r="CH129" s="99"/>
      <c r="CI129" s="99"/>
      <c r="CJ129" s="99"/>
      <c r="CK129" s="99"/>
      <c r="CL129" s="99"/>
      <c r="CM129" s="99"/>
      <c r="CN129" s="99"/>
      <c r="CO129" s="99"/>
      <c r="CP129" s="99"/>
      <c r="CQ129" s="99"/>
      <c r="CR129" s="99"/>
      <c r="CS129" s="99"/>
      <c r="CT129" s="99"/>
      <c r="CU129" s="99"/>
      <c r="CV129" s="99"/>
      <c r="CW129" s="99"/>
      <c r="CX129" s="99"/>
      <c r="CY129" s="99"/>
      <c r="CZ129" s="99"/>
      <c r="DA129" s="99"/>
      <c r="DB129" s="99"/>
      <c r="DC129" s="99"/>
      <c r="DD129" s="99"/>
      <c r="DE129" s="99"/>
      <c r="DF129" s="99"/>
      <c r="DG129" s="99"/>
      <c r="DH129" s="99"/>
      <c r="DI129" s="99"/>
      <c r="DJ129" s="99"/>
      <c r="DK129" s="99"/>
      <c r="DL129" s="99"/>
      <c r="DM129" s="99"/>
      <c r="DN129" s="99"/>
      <c r="DO129" s="99"/>
      <c r="DP129" s="99"/>
      <c r="DQ129" s="99"/>
      <c r="DR129" s="99"/>
      <c r="DS129" s="99"/>
      <c r="DT129" s="99"/>
      <c r="DU129" s="99"/>
      <c r="DV129" s="99"/>
      <c r="DW129" s="99"/>
      <c r="DX129" s="99"/>
      <c r="DY129" s="99"/>
      <c r="DZ129" s="99"/>
      <c r="EA129" s="99"/>
      <c r="EB129" s="99"/>
      <c r="EC129" s="99"/>
      <c r="ED129" s="99"/>
      <c r="EE129" s="99"/>
      <c r="EF129" s="99"/>
      <c r="EG129" s="99"/>
      <c r="EH129" s="99"/>
      <c r="EI129" s="99"/>
      <c r="EJ129" s="99"/>
      <c r="EK129" s="99"/>
      <c r="EL129" s="99"/>
      <c r="EM129" s="99"/>
      <c r="EN129" s="99"/>
      <c r="EO129" s="99"/>
      <c r="EP129" s="99"/>
      <c r="EQ129" s="99"/>
      <c r="ER129" s="99"/>
      <c r="ES129" s="99"/>
      <c r="ET129" s="99"/>
      <c r="EU129" s="99"/>
      <c r="EV129" s="99"/>
      <c r="EW129" s="99"/>
      <c r="EX129" s="99"/>
      <c r="EY129" s="99"/>
      <c r="EZ129" s="99"/>
      <c r="FA129" s="99"/>
      <c r="FB129" s="99"/>
      <c r="FC129" s="99"/>
      <c r="FD129" s="99"/>
      <c r="FE129" s="99"/>
      <c r="FF129" s="99"/>
      <c r="FG129" s="99"/>
      <c r="FH129" s="99"/>
      <c r="FI129" s="99"/>
      <c r="FJ129" s="99"/>
      <c r="FK129" s="99"/>
      <c r="FL129" s="99"/>
      <c r="FM129" s="99"/>
      <c r="FN129" s="99"/>
      <c r="FO129" s="99"/>
      <c r="FP129" s="99"/>
      <c r="FQ129" s="99"/>
      <c r="FR129" s="99"/>
      <c r="FS129" s="99"/>
      <c r="FT129" s="99"/>
      <c r="FU129" s="99"/>
      <c r="FV129" s="99"/>
      <c r="FW129" s="99"/>
      <c r="FX129" s="99"/>
      <c r="FY129" s="99"/>
      <c r="FZ129" s="99"/>
      <c r="GA129" s="99"/>
      <c r="GB129" s="99"/>
      <c r="GC129" s="99"/>
      <c r="GD129" s="99"/>
      <c r="GE129" s="99"/>
      <c r="GF129" s="99"/>
      <c r="GG129" s="99"/>
      <c r="GH129" s="99"/>
      <c r="GI129" s="99"/>
      <c r="GJ129" s="99"/>
      <c r="GK129" s="99"/>
      <c r="GL129" s="99"/>
      <c r="GM129" s="99"/>
    </row>
    <row r="130" spans="1:195" s="102" customFormat="1" ht="31.5" x14ac:dyDescent="0.25">
      <c r="A130" s="101"/>
      <c r="B130" s="38">
        <v>11</v>
      </c>
      <c r="C130" s="29">
        <v>1</v>
      </c>
      <c r="D130" s="33">
        <v>162330</v>
      </c>
      <c r="E130" s="61" t="s">
        <v>43</v>
      </c>
      <c r="F130" s="29" t="s">
        <v>19</v>
      </c>
      <c r="G130" s="29">
        <v>916</v>
      </c>
      <c r="H130" s="33" t="s">
        <v>14</v>
      </c>
      <c r="I130" s="33" t="s">
        <v>15</v>
      </c>
      <c r="J130" s="31">
        <v>1110162330</v>
      </c>
      <c r="K130" s="29">
        <v>244</v>
      </c>
      <c r="L130" s="34">
        <v>2250</v>
      </c>
      <c r="M130" s="34">
        <v>1011.462</v>
      </c>
      <c r="N130" s="34">
        <v>565.28476999999998</v>
      </c>
      <c r="O130" s="71"/>
      <c r="P130" s="72"/>
      <c r="Q130" s="59">
        <f t="shared" si="65"/>
        <v>25.123767555555553</v>
      </c>
      <c r="R130" s="60">
        <f t="shared" si="66"/>
        <v>55.887890004765374</v>
      </c>
      <c r="S130" s="121"/>
      <c r="T130" s="99"/>
      <c r="U130" s="99"/>
      <c r="V130" s="99"/>
      <c r="W130" s="99"/>
      <c r="X130" s="99"/>
      <c r="Y130" s="99"/>
      <c r="Z130" s="99"/>
      <c r="AA130" s="99"/>
      <c r="AB130" s="99"/>
      <c r="AC130" s="99"/>
      <c r="AD130" s="99"/>
      <c r="AE130" s="99"/>
      <c r="AF130" s="99"/>
      <c r="AG130" s="99"/>
      <c r="AH130" s="99"/>
      <c r="AI130" s="99"/>
      <c r="AJ130" s="99"/>
      <c r="AK130" s="99"/>
      <c r="AL130" s="99"/>
      <c r="AM130" s="99"/>
      <c r="AN130" s="99"/>
      <c r="AO130" s="99"/>
      <c r="AP130" s="99"/>
      <c r="AQ130" s="99"/>
      <c r="AR130" s="99"/>
      <c r="AS130" s="99"/>
      <c r="AT130" s="99"/>
      <c r="AU130" s="99"/>
      <c r="AV130" s="99"/>
      <c r="AW130" s="99"/>
      <c r="AX130" s="99"/>
      <c r="AY130" s="99"/>
      <c r="AZ130" s="99"/>
      <c r="BA130" s="99"/>
      <c r="BB130" s="99"/>
      <c r="BC130" s="99"/>
      <c r="BD130" s="99"/>
      <c r="BE130" s="99"/>
      <c r="BF130" s="99"/>
      <c r="BG130" s="99"/>
      <c r="BH130" s="99"/>
      <c r="BI130" s="99"/>
      <c r="BJ130" s="99"/>
      <c r="BK130" s="99"/>
      <c r="BL130" s="99"/>
      <c r="BM130" s="99"/>
      <c r="BN130" s="99"/>
      <c r="BO130" s="99"/>
      <c r="BP130" s="99"/>
      <c r="BQ130" s="99"/>
      <c r="BR130" s="99"/>
      <c r="BS130" s="99"/>
      <c r="BT130" s="99"/>
      <c r="BU130" s="99"/>
      <c r="BV130" s="99"/>
      <c r="BW130" s="99"/>
      <c r="BX130" s="99"/>
      <c r="BY130" s="99"/>
      <c r="BZ130" s="99"/>
      <c r="CA130" s="99"/>
      <c r="CB130" s="99"/>
      <c r="CC130" s="99"/>
      <c r="CD130" s="99"/>
      <c r="CE130" s="99"/>
      <c r="CF130" s="99"/>
      <c r="CG130" s="99"/>
      <c r="CH130" s="99"/>
      <c r="CI130" s="99"/>
      <c r="CJ130" s="99"/>
      <c r="CK130" s="99"/>
      <c r="CL130" s="99"/>
      <c r="CM130" s="99"/>
      <c r="CN130" s="99"/>
      <c r="CO130" s="99"/>
      <c r="CP130" s="99"/>
      <c r="CQ130" s="99"/>
      <c r="CR130" s="99"/>
      <c r="CS130" s="99"/>
      <c r="CT130" s="99"/>
      <c r="CU130" s="99"/>
      <c r="CV130" s="99"/>
      <c r="CW130" s="99"/>
      <c r="CX130" s="99"/>
      <c r="CY130" s="99"/>
      <c r="CZ130" s="99"/>
      <c r="DA130" s="99"/>
      <c r="DB130" s="99"/>
      <c r="DC130" s="99"/>
      <c r="DD130" s="99"/>
      <c r="DE130" s="99"/>
      <c r="DF130" s="99"/>
      <c r="DG130" s="99"/>
      <c r="DH130" s="99"/>
      <c r="DI130" s="99"/>
      <c r="DJ130" s="99"/>
      <c r="DK130" s="99"/>
      <c r="DL130" s="99"/>
      <c r="DM130" s="99"/>
      <c r="DN130" s="99"/>
      <c r="DO130" s="99"/>
      <c r="DP130" s="99"/>
      <c r="DQ130" s="99"/>
      <c r="DR130" s="99"/>
      <c r="DS130" s="99"/>
      <c r="DT130" s="99"/>
      <c r="DU130" s="99"/>
      <c r="DV130" s="99"/>
      <c r="DW130" s="99"/>
      <c r="DX130" s="99"/>
      <c r="DY130" s="99"/>
      <c r="DZ130" s="99"/>
      <c r="EA130" s="99"/>
      <c r="EB130" s="99"/>
      <c r="EC130" s="99"/>
      <c r="ED130" s="99"/>
      <c r="EE130" s="99"/>
      <c r="EF130" s="99"/>
      <c r="EG130" s="99"/>
      <c r="EH130" s="99"/>
      <c r="EI130" s="99"/>
      <c r="EJ130" s="99"/>
      <c r="EK130" s="99"/>
      <c r="EL130" s="99"/>
      <c r="EM130" s="99"/>
      <c r="EN130" s="99"/>
      <c r="EO130" s="99"/>
      <c r="EP130" s="99"/>
      <c r="EQ130" s="99"/>
      <c r="ER130" s="99"/>
      <c r="ES130" s="99"/>
      <c r="ET130" s="99"/>
      <c r="EU130" s="99"/>
      <c r="EV130" s="99"/>
      <c r="EW130" s="99"/>
      <c r="EX130" s="99"/>
      <c r="EY130" s="99"/>
      <c r="EZ130" s="99"/>
      <c r="FA130" s="99"/>
      <c r="FB130" s="99"/>
      <c r="FC130" s="99"/>
      <c r="FD130" s="99"/>
      <c r="FE130" s="99"/>
      <c r="FF130" s="99"/>
      <c r="FG130" s="99"/>
      <c r="FH130" s="99"/>
      <c r="FI130" s="99"/>
      <c r="FJ130" s="99"/>
      <c r="FK130" s="99"/>
      <c r="FL130" s="99"/>
      <c r="FM130" s="99"/>
      <c r="FN130" s="99"/>
      <c r="FO130" s="99"/>
      <c r="FP130" s="99"/>
      <c r="FQ130" s="99"/>
      <c r="FR130" s="99"/>
      <c r="FS130" s="99"/>
      <c r="FT130" s="99"/>
      <c r="FU130" s="99"/>
      <c r="FV130" s="99"/>
      <c r="FW130" s="99"/>
      <c r="FX130" s="99"/>
      <c r="FY130" s="99"/>
      <c r="FZ130" s="99"/>
      <c r="GA130" s="99"/>
      <c r="GB130" s="99"/>
      <c r="GC130" s="99"/>
      <c r="GD130" s="99"/>
      <c r="GE130" s="99"/>
      <c r="GF130" s="99"/>
      <c r="GG130" s="99"/>
      <c r="GH130" s="99"/>
      <c r="GI130" s="99"/>
      <c r="GJ130" s="99"/>
      <c r="GK130" s="99"/>
      <c r="GL130" s="99"/>
      <c r="GM130" s="99"/>
    </row>
    <row r="131" spans="1:195" s="102" customFormat="1" ht="96" customHeight="1" x14ac:dyDescent="0.25">
      <c r="A131" s="101"/>
      <c r="B131" s="38">
        <v>11</v>
      </c>
      <c r="C131" s="29">
        <v>1</v>
      </c>
      <c r="D131" s="33">
        <v>162340</v>
      </c>
      <c r="E131" s="61" t="s">
        <v>53</v>
      </c>
      <c r="F131" s="29" t="s">
        <v>19</v>
      </c>
      <c r="G131" s="29">
        <v>916</v>
      </c>
      <c r="H131" s="33" t="s">
        <v>14</v>
      </c>
      <c r="I131" s="33" t="s">
        <v>15</v>
      </c>
      <c r="J131" s="31">
        <v>1110162340</v>
      </c>
      <c r="K131" s="29">
        <v>0</v>
      </c>
      <c r="L131" s="34">
        <f>L132</f>
        <v>750</v>
      </c>
      <c r="M131" s="34">
        <f t="shared" ref="M131:N131" si="81">M132</f>
        <v>1364.1379999999999</v>
      </c>
      <c r="N131" s="34">
        <f t="shared" si="81"/>
        <v>958.99508000000003</v>
      </c>
      <c r="O131" s="71"/>
      <c r="P131" s="72"/>
      <c r="Q131" s="59">
        <f t="shared" si="65"/>
        <v>127.86601066666667</v>
      </c>
      <c r="R131" s="60">
        <f t="shared" si="66"/>
        <v>70.300444676418365</v>
      </c>
      <c r="S131" s="121"/>
      <c r="T131" s="99"/>
      <c r="U131" s="99"/>
      <c r="V131" s="99"/>
      <c r="W131" s="99"/>
      <c r="X131" s="99"/>
      <c r="Y131" s="99"/>
      <c r="Z131" s="99"/>
      <c r="AA131" s="99"/>
      <c r="AB131" s="99"/>
      <c r="AC131" s="99"/>
      <c r="AD131" s="99"/>
      <c r="AE131" s="99"/>
      <c r="AF131" s="99"/>
      <c r="AG131" s="99"/>
      <c r="AH131" s="99"/>
      <c r="AI131" s="99"/>
      <c r="AJ131" s="99"/>
      <c r="AK131" s="99"/>
      <c r="AL131" s="99"/>
      <c r="AM131" s="99"/>
      <c r="AN131" s="99"/>
      <c r="AO131" s="99"/>
      <c r="AP131" s="99"/>
      <c r="AQ131" s="99"/>
      <c r="AR131" s="99"/>
      <c r="AS131" s="99"/>
      <c r="AT131" s="99"/>
      <c r="AU131" s="99"/>
      <c r="AV131" s="99"/>
      <c r="AW131" s="99"/>
      <c r="AX131" s="99"/>
      <c r="AY131" s="99"/>
      <c r="AZ131" s="99"/>
      <c r="BA131" s="99"/>
      <c r="BB131" s="99"/>
      <c r="BC131" s="99"/>
      <c r="BD131" s="99"/>
      <c r="BE131" s="99"/>
      <c r="BF131" s="99"/>
      <c r="BG131" s="99"/>
      <c r="BH131" s="99"/>
      <c r="BI131" s="99"/>
      <c r="BJ131" s="99"/>
      <c r="BK131" s="99"/>
      <c r="BL131" s="99"/>
      <c r="BM131" s="99"/>
      <c r="BN131" s="99"/>
      <c r="BO131" s="99"/>
      <c r="BP131" s="99"/>
      <c r="BQ131" s="99"/>
      <c r="BR131" s="99"/>
      <c r="BS131" s="99"/>
      <c r="BT131" s="99"/>
      <c r="BU131" s="99"/>
      <c r="BV131" s="99"/>
      <c r="BW131" s="99"/>
      <c r="BX131" s="99"/>
      <c r="BY131" s="99"/>
      <c r="BZ131" s="99"/>
      <c r="CA131" s="99"/>
      <c r="CB131" s="99"/>
      <c r="CC131" s="99"/>
      <c r="CD131" s="99"/>
      <c r="CE131" s="99"/>
      <c r="CF131" s="99"/>
      <c r="CG131" s="99"/>
      <c r="CH131" s="99"/>
      <c r="CI131" s="99"/>
      <c r="CJ131" s="99"/>
      <c r="CK131" s="99"/>
      <c r="CL131" s="99"/>
      <c r="CM131" s="99"/>
      <c r="CN131" s="99"/>
      <c r="CO131" s="99"/>
      <c r="CP131" s="99"/>
      <c r="CQ131" s="99"/>
      <c r="CR131" s="99"/>
      <c r="CS131" s="99"/>
      <c r="CT131" s="99"/>
      <c r="CU131" s="99"/>
      <c r="CV131" s="99"/>
      <c r="CW131" s="99"/>
      <c r="CX131" s="99"/>
      <c r="CY131" s="99"/>
      <c r="CZ131" s="99"/>
      <c r="DA131" s="99"/>
      <c r="DB131" s="99"/>
      <c r="DC131" s="99"/>
      <c r="DD131" s="99"/>
      <c r="DE131" s="99"/>
      <c r="DF131" s="99"/>
      <c r="DG131" s="99"/>
      <c r="DH131" s="99"/>
      <c r="DI131" s="99"/>
      <c r="DJ131" s="99"/>
      <c r="DK131" s="99"/>
      <c r="DL131" s="99"/>
      <c r="DM131" s="99"/>
      <c r="DN131" s="99"/>
      <c r="DO131" s="99"/>
      <c r="DP131" s="99"/>
      <c r="DQ131" s="99"/>
      <c r="DR131" s="99"/>
      <c r="DS131" s="99"/>
      <c r="DT131" s="99"/>
      <c r="DU131" s="99"/>
      <c r="DV131" s="99"/>
      <c r="DW131" s="99"/>
      <c r="DX131" s="99"/>
      <c r="DY131" s="99"/>
      <c r="DZ131" s="99"/>
      <c r="EA131" s="99"/>
      <c r="EB131" s="99"/>
      <c r="EC131" s="99"/>
      <c r="ED131" s="99"/>
      <c r="EE131" s="99"/>
      <c r="EF131" s="99"/>
      <c r="EG131" s="99"/>
      <c r="EH131" s="99"/>
      <c r="EI131" s="99"/>
      <c r="EJ131" s="99"/>
      <c r="EK131" s="99"/>
      <c r="EL131" s="99"/>
      <c r="EM131" s="99"/>
      <c r="EN131" s="99"/>
      <c r="EO131" s="99"/>
      <c r="EP131" s="99"/>
      <c r="EQ131" s="99"/>
      <c r="ER131" s="99"/>
      <c r="ES131" s="99"/>
      <c r="ET131" s="99"/>
      <c r="EU131" s="99"/>
      <c r="EV131" s="99"/>
      <c r="EW131" s="99"/>
      <c r="EX131" s="99"/>
      <c r="EY131" s="99"/>
      <c r="EZ131" s="99"/>
      <c r="FA131" s="99"/>
      <c r="FB131" s="99"/>
      <c r="FC131" s="99"/>
      <c r="FD131" s="99"/>
      <c r="FE131" s="99"/>
      <c r="FF131" s="99"/>
      <c r="FG131" s="99"/>
      <c r="FH131" s="99"/>
      <c r="FI131" s="99"/>
      <c r="FJ131" s="99"/>
      <c r="FK131" s="99"/>
      <c r="FL131" s="99"/>
      <c r="FM131" s="99"/>
      <c r="FN131" s="99"/>
      <c r="FO131" s="99"/>
      <c r="FP131" s="99"/>
      <c r="FQ131" s="99"/>
      <c r="FR131" s="99"/>
      <c r="FS131" s="99"/>
      <c r="FT131" s="99"/>
      <c r="FU131" s="99"/>
      <c r="FV131" s="99"/>
      <c r="FW131" s="99"/>
      <c r="FX131" s="99"/>
      <c r="FY131" s="99"/>
      <c r="FZ131" s="99"/>
      <c r="GA131" s="99"/>
      <c r="GB131" s="99"/>
      <c r="GC131" s="99"/>
      <c r="GD131" s="99"/>
      <c r="GE131" s="99"/>
      <c r="GF131" s="99"/>
      <c r="GG131" s="99"/>
      <c r="GH131" s="99"/>
      <c r="GI131" s="99"/>
      <c r="GJ131" s="99"/>
      <c r="GK131" s="99"/>
      <c r="GL131" s="99"/>
      <c r="GM131" s="99"/>
    </row>
    <row r="132" spans="1:195" s="102" customFormat="1" ht="31.5" x14ac:dyDescent="0.25">
      <c r="A132" s="101"/>
      <c r="B132" s="38">
        <v>11</v>
      </c>
      <c r="C132" s="29">
        <v>1</v>
      </c>
      <c r="D132" s="33">
        <v>162340</v>
      </c>
      <c r="E132" s="61" t="s">
        <v>43</v>
      </c>
      <c r="F132" s="29" t="s">
        <v>19</v>
      </c>
      <c r="G132" s="29">
        <v>916</v>
      </c>
      <c r="H132" s="33" t="s">
        <v>14</v>
      </c>
      <c r="I132" s="33" t="s">
        <v>15</v>
      </c>
      <c r="J132" s="31">
        <v>1110162340</v>
      </c>
      <c r="K132" s="29">
        <v>244</v>
      </c>
      <c r="L132" s="34">
        <v>750</v>
      </c>
      <c r="M132" s="34">
        <v>1364.1379999999999</v>
      </c>
      <c r="N132" s="34">
        <v>958.99508000000003</v>
      </c>
      <c r="O132" s="71"/>
      <c r="P132" s="72"/>
      <c r="Q132" s="59">
        <f t="shared" si="65"/>
        <v>127.86601066666667</v>
      </c>
      <c r="R132" s="60">
        <f t="shared" si="66"/>
        <v>70.300444676418365</v>
      </c>
      <c r="S132" s="121"/>
      <c r="T132" s="99"/>
      <c r="U132" s="99"/>
      <c r="V132" s="99"/>
      <c r="W132" s="99"/>
      <c r="X132" s="99"/>
      <c r="Y132" s="99"/>
      <c r="Z132" s="99"/>
      <c r="AA132" s="99"/>
      <c r="AB132" s="99"/>
      <c r="AC132" s="99"/>
      <c r="AD132" s="99"/>
      <c r="AE132" s="99"/>
      <c r="AF132" s="99"/>
      <c r="AG132" s="99"/>
      <c r="AH132" s="99"/>
      <c r="AI132" s="99"/>
      <c r="AJ132" s="99"/>
      <c r="AK132" s="99"/>
      <c r="AL132" s="99"/>
      <c r="AM132" s="99"/>
      <c r="AN132" s="99"/>
      <c r="AO132" s="99"/>
      <c r="AP132" s="99"/>
      <c r="AQ132" s="99"/>
      <c r="AR132" s="99"/>
      <c r="AS132" s="99"/>
      <c r="AT132" s="99"/>
      <c r="AU132" s="99"/>
      <c r="AV132" s="99"/>
      <c r="AW132" s="99"/>
      <c r="AX132" s="99"/>
      <c r="AY132" s="99"/>
      <c r="AZ132" s="99"/>
      <c r="BA132" s="99"/>
      <c r="BB132" s="99"/>
      <c r="BC132" s="99"/>
      <c r="BD132" s="99"/>
      <c r="BE132" s="99"/>
      <c r="BF132" s="99"/>
      <c r="BG132" s="99"/>
      <c r="BH132" s="99"/>
      <c r="BI132" s="99"/>
      <c r="BJ132" s="99"/>
      <c r="BK132" s="99"/>
      <c r="BL132" s="99"/>
      <c r="BM132" s="99"/>
      <c r="BN132" s="99"/>
      <c r="BO132" s="99"/>
      <c r="BP132" s="99"/>
      <c r="BQ132" s="99"/>
      <c r="BR132" s="99"/>
      <c r="BS132" s="99"/>
      <c r="BT132" s="99"/>
      <c r="BU132" s="99"/>
      <c r="BV132" s="99"/>
      <c r="BW132" s="99"/>
      <c r="BX132" s="99"/>
      <c r="BY132" s="99"/>
      <c r="BZ132" s="99"/>
      <c r="CA132" s="99"/>
      <c r="CB132" s="99"/>
      <c r="CC132" s="99"/>
      <c r="CD132" s="99"/>
      <c r="CE132" s="99"/>
      <c r="CF132" s="99"/>
      <c r="CG132" s="99"/>
      <c r="CH132" s="99"/>
      <c r="CI132" s="99"/>
      <c r="CJ132" s="99"/>
      <c r="CK132" s="99"/>
      <c r="CL132" s="99"/>
      <c r="CM132" s="99"/>
      <c r="CN132" s="99"/>
      <c r="CO132" s="99"/>
      <c r="CP132" s="99"/>
      <c r="CQ132" s="99"/>
      <c r="CR132" s="99"/>
      <c r="CS132" s="99"/>
      <c r="CT132" s="99"/>
      <c r="CU132" s="99"/>
      <c r="CV132" s="99"/>
      <c r="CW132" s="99"/>
      <c r="CX132" s="99"/>
      <c r="CY132" s="99"/>
      <c r="CZ132" s="99"/>
      <c r="DA132" s="99"/>
      <c r="DB132" s="99"/>
      <c r="DC132" s="99"/>
      <c r="DD132" s="99"/>
      <c r="DE132" s="99"/>
      <c r="DF132" s="99"/>
      <c r="DG132" s="99"/>
      <c r="DH132" s="99"/>
      <c r="DI132" s="99"/>
      <c r="DJ132" s="99"/>
      <c r="DK132" s="99"/>
      <c r="DL132" s="99"/>
      <c r="DM132" s="99"/>
      <c r="DN132" s="99"/>
      <c r="DO132" s="99"/>
      <c r="DP132" s="99"/>
      <c r="DQ132" s="99"/>
      <c r="DR132" s="99"/>
      <c r="DS132" s="99"/>
      <c r="DT132" s="99"/>
      <c r="DU132" s="99"/>
      <c r="DV132" s="99"/>
      <c r="DW132" s="99"/>
      <c r="DX132" s="99"/>
      <c r="DY132" s="99"/>
      <c r="DZ132" s="99"/>
      <c r="EA132" s="99"/>
      <c r="EB132" s="99"/>
      <c r="EC132" s="99"/>
      <c r="ED132" s="99"/>
      <c r="EE132" s="99"/>
      <c r="EF132" s="99"/>
      <c r="EG132" s="99"/>
      <c r="EH132" s="99"/>
      <c r="EI132" s="99"/>
      <c r="EJ132" s="99"/>
      <c r="EK132" s="99"/>
      <c r="EL132" s="99"/>
      <c r="EM132" s="99"/>
      <c r="EN132" s="99"/>
      <c r="EO132" s="99"/>
      <c r="EP132" s="99"/>
      <c r="EQ132" s="99"/>
      <c r="ER132" s="99"/>
      <c r="ES132" s="99"/>
      <c r="ET132" s="99"/>
      <c r="EU132" s="99"/>
      <c r="EV132" s="99"/>
      <c r="EW132" s="99"/>
      <c r="EX132" s="99"/>
      <c r="EY132" s="99"/>
      <c r="EZ132" s="99"/>
      <c r="FA132" s="99"/>
      <c r="FB132" s="99"/>
      <c r="FC132" s="99"/>
      <c r="FD132" s="99"/>
      <c r="FE132" s="99"/>
      <c r="FF132" s="99"/>
      <c r="FG132" s="99"/>
      <c r="FH132" s="99"/>
      <c r="FI132" s="99"/>
      <c r="FJ132" s="99"/>
      <c r="FK132" s="99"/>
      <c r="FL132" s="99"/>
      <c r="FM132" s="99"/>
      <c r="FN132" s="99"/>
      <c r="FO132" s="99"/>
      <c r="FP132" s="99"/>
      <c r="FQ132" s="99"/>
      <c r="FR132" s="99"/>
      <c r="FS132" s="99"/>
      <c r="FT132" s="99"/>
      <c r="FU132" s="99"/>
      <c r="FV132" s="99"/>
      <c r="FW132" s="99"/>
      <c r="FX132" s="99"/>
      <c r="FY132" s="99"/>
      <c r="FZ132" s="99"/>
      <c r="GA132" s="99"/>
      <c r="GB132" s="99"/>
      <c r="GC132" s="99"/>
      <c r="GD132" s="99"/>
      <c r="GE132" s="99"/>
      <c r="GF132" s="99"/>
      <c r="GG132" s="99"/>
      <c r="GH132" s="99"/>
      <c r="GI132" s="99"/>
      <c r="GJ132" s="99"/>
      <c r="GK132" s="99"/>
      <c r="GL132" s="99"/>
      <c r="GM132" s="99"/>
    </row>
    <row r="133" spans="1:195" s="102" customFormat="1" ht="47.25" x14ac:dyDescent="0.25">
      <c r="A133" s="101"/>
      <c r="B133" s="38">
        <v>11</v>
      </c>
      <c r="C133" s="29">
        <v>1</v>
      </c>
      <c r="D133" s="33">
        <v>162440</v>
      </c>
      <c r="E133" s="61" t="s">
        <v>58</v>
      </c>
      <c r="F133" s="29" t="s">
        <v>19</v>
      </c>
      <c r="G133" s="29">
        <v>916</v>
      </c>
      <c r="H133" s="33" t="s">
        <v>14</v>
      </c>
      <c r="I133" s="33" t="s">
        <v>15</v>
      </c>
      <c r="J133" s="31">
        <v>1110162440</v>
      </c>
      <c r="K133" s="29">
        <v>0</v>
      </c>
      <c r="L133" s="34">
        <f>L134</f>
        <v>320</v>
      </c>
      <c r="M133" s="34">
        <f t="shared" ref="M133:N133" si="82">M134</f>
        <v>320</v>
      </c>
      <c r="N133" s="34">
        <f t="shared" si="82"/>
        <v>140.4</v>
      </c>
      <c r="O133" s="71"/>
      <c r="P133" s="72"/>
      <c r="Q133" s="59">
        <f t="shared" si="65"/>
        <v>43.875</v>
      </c>
      <c r="R133" s="60">
        <f t="shared" si="66"/>
        <v>43.875</v>
      </c>
      <c r="S133" s="121"/>
      <c r="T133" s="99"/>
      <c r="U133" s="99"/>
      <c r="V133" s="99"/>
      <c r="W133" s="99"/>
      <c r="X133" s="99"/>
      <c r="Y133" s="99"/>
      <c r="Z133" s="99"/>
      <c r="AA133" s="99"/>
      <c r="AB133" s="99"/>
      <c r="AC133" s="99"/>
      <c r="AD133" s="99"/>
      <c r="AE133" s="99"/>
      <c r="AF133" s="99"/>
      <c r="AG133" s="99"/>
      <c r="AH133" s="99"/>
      <c r="AI133" s="99"/>
      <c r="AJ133" s="99"/>
      <c r="AK133" s="99"/>
      <c r="AL133" s="99"/>
      <c r="AM133" s="99"/>
      <c r="AN133" s="99"/>
      <c r="AO133" s="99"/>
      <c r="AP133" s="99"/>
      <c r="AQ133" s="99"/>
      <c r="AR133" s="99"/>
      <c r="AS133" s="99"/>
      <c r="AT133" s="99"/>
      <c r="AU133" s="99"/>
      <c r="AV133" s="99"/>
      <c r="AW133" s="99"/>
      <c r="AX133" s="99"/>
      <c r="AY133" s="99"/>
      <c r="AZ133" s="99"/>
      <c r="BA133" s="99"/>
      <c r="BB133" s="99"/>
      <c r="BC133" s="99"/>
      <c r="BD133" s="99"/>
      <c r="BE133" s="99"/>
      <c r="BF133" s="99"/>
      <c r="BG133" s="99"/>
      <c r="BH133" s="99"/>
      <c r="BI133" s="99"/>
      <c r="BJ133" s="99"/>
      <c r="BK133" s="99"/>
      <c r="BL133" s="99"/>
      <c r="BM133" s="99"/>
      <c r="BN133" s="99"/>
      <c r="BO133" s="99"/>
      <c r="BP133" s="99"/>
      <c r="BQ133" s="99"/>
      <c r="BR133" s="99"/>
      <c r="BS133" s="99"/>
      <c r="BT133" s="99"/>
      <c r="BU133" s="99"/>
      <c r="BV133" s="99"/>
      <c r="BW133" s="99"/>
      <c r="BX133" s="99"/>
      <c r="BY133" s="99"/>
      <c r="BZ133" s="99"/>
      <c r="CA133" s="99"/>
      <c r="CB133" s="99"/>
      <c r="CC133" s="99"/>
      <c r="CD133" s="99"/>
      <c r="CE133" s="99"/>
      <c r="CF133" s="99"/>
      <c r="CG133" s="99"/>
      <c r="CH133" s="99"/>
      <c r="CI133" s="99"/>
      <c r="CJ133" s="99"/>
      <c r="CK133" s="99"/>
      <c r="CL133" s="99"/>
      <c r="CM133" s="99"/>
      <c r="CN133" s="99"/>
      <c r="CO133" s="99"/>
      <c r="CP133" s="99"/>
      <c r="CQ133" s="99"/>
      <c r="CR133" s="99"/>
      <c r="CS133" s="99"/>
      <c r="CT133" s="99"/>
      <c r="CU133" s="99"/>
      <c r="CV133" s="99"/>
      <c r="CW133" s="99"/>
      <c r="CX133" s="99"/>
      <c r="CY133" s="99"/>
      <c r="CZ133" s="99"/>
      <c r="DA133" s="99"/>
      <c r="DB133" s="99"/>
      <c r="DC133" s="99"/>
      <c r="DD133" s="99"/>
      <c r="DE133" s="99"/>
      <c r="DF133" s="99"/>
      <c r="DG133" s="99"/>
      <c r="DH133" s="99"/>
      <c r="DI133" s="99"/>
      <c r="DJ133" s="99"/>
      <c r="DK133" s="99"/>
      <c r="DL133" s="99"/>
      <c r="DM133" s="99"/>
      <c r="DN133" s="99"/>
      <c r="DO133" s="99"/>
      <c r="DP133" s="99"/>
      <c r="DQ133" s="99"/>
      <c r="DR133" s="99"/>
      <c r="DS133" s="99"/>
      <c r="DT133" s="99"/>
      <c r="DU133" s="99"/>
      <c r="DV133" s="99"/>
      <c r="DW133" s="99"/>
      <c r="DX133" s="99"/>
      <c r="DY133" s="99"/>
      <c r="DZ133" s="99"/>
      <c r="EA133" s="99"/>
      <c r="EB133" s="99"/>
      <c r="EC133" s="99"/>
      <c r="ED133" s="99"/>
      <c r="EE133" s="99"/>
      <c r="EF133" s="99"/>
      <c r="EG133" s="99"/>
      <c r="EH133" s="99"/>
      <c r="EI133" s="99"/>
      <c r="EJ133" s="99"/>
      <c r="EK133" s="99"/>
      <c r="EL133" s="99"/>
      <c r="EM133" s="99"/>
      <c r="EN133" s="99"/>
      <c r="EO133" s="99"/>
      <c r="EP133" s="99"/>
      <c r="EQ133" s="99"/>
      <c r="ER133" s="99"/>
      <c r="ES133" s="99"/>
      <c r="ET133" s="99"/>
      <c r="EU133" s="99"/>
      <c r="EV133" s="99"/>
      <c r="EW133" s="99"/>
      <c r="EX133" s="99"/>
      <c r="EY133" s="99"/>
      <c r="EZ133" s="99"/>
      <c r="FA133" s="99"/>
      <c r="FB133" s="99"/>
      <c r="FC133" s="99"/>
      <c r="FD133" s="99"/>
      <c r="FE133" s="99"/>
      <c r="FF133" s="99"/>
      <c r="FG133" s="99"/>
      <c r="FH133" s="99"/>
      <c r="FI133" s="99"/>
      <c r="FJ133" s="99"/>
      <c r="FK133" s="99"/>
      <c r="FL133" s="99"/>
      <c r="FM133" s="99"/>
      <c r="FN133" s="99"/>
      <c r="FO133" s="99"/>
      <c r="FP133" s="99"/>
      <c r="FQ133" s="99"/>
      <c r="FR133" s="99"/>
      <c r="FS133" s="99"/>
      <c r="FT133" s="99"/>
      <c r="FU133" s="99"/>
      <c r="FV133" s="99"/>
      <c r="FW133" s="99"/>
      <c r="FX133" s="99"/>
      <c r="FY133" s="99"/>
      <c r="FZ133" s="99"/>
      <c r="GA133" s="99"/>
      <c r="GB133" s="99"/>
      <c r="GC133" s="99"/>
      <c r="GD133" s="99"/>
      <c r="GE133" s="99"/>
      <c r="GF133" s="99"/>
      <c r="GG133" s="99"/>
      <c r="GH133" s="99"/>
      <c r="GI133" s="99"/>
      <c r="GJ133" s="99"/>
      <c r="GK133" s="99"/>
      <c r="GL133" s="99"/>
      <c r="GM133" s="99"/>
    </row>
    <row r="134" spans="1:195" s="102" customFormat="1" ht="31.5" x14ac:dyDescent="0.25">
      <c r="A134" s="101"/>
      <c r="B134" s="38">
        <v>11</v>
      </c>
      <c r="C134" s="29">
        <v>1</v>
      </c>
      <c r="D134" s="33">
        <v>162440</v>
      </c>
      <c r="E134" s="61" t="s">
        <v>43</v>
      </c>
      <c r="F134" s="29" t="s">
        <v>19</v>
      </c>
      <c r="G134" s="29">
        <v>916</v>
      </c>
      <c r="H134" s="33" t="s">
        <v>14</v>
      </c>
      <c r="I134" s="33" t="s">
        <v>15</v>
      </c>
      <c r="J134" s="31">
        <v>1110162440</v>
      </c>
      <c r="K134" s="29">
        <v>244</v>
      </c>
      <c r="L134" s="34">
        <v>320</v>
      </c>
      <c r="M134" s="34">
        <v>320</v>
      </c>
      <c r="N134" s="34">
        <v>140.4</v>
      </c>
      <c r="O134" s="71"/>
      <c r="P134" s="72"/>
      <c r="Q134" s="59">
        <f t="shared" si="65"/>
        <v>43.875</v>
      </c>
      <c r="R134" s="60">
        <f t="shared" si="66"/>
        <v>43.875</v>
      </c>
      <c r="S134" s="121"/>
      <c r="T134" s="99"/>
      <c r="U134" s="99"/>
      <c r="V134" s="99"/>
      <c r="W134" s="99"/>
      <c r="X134" s="99"/>
      <c r="Y134" s="99"/>
      <c r="Z134" s="99"/>
      <c r="AA134" s="99"/>
      <c r="AB134" s="99"/>
      <c r="AC134" s="99"/>
      <c r="AD134" s="99"/>
      <c r="AE134" s="99"/>
      <c r="AF134" s="99"/>
      <c r="AG134" s="99"/>
      <c r="AH134" s="99"/>
      <c r="AI134" s="99"/>
      <c r="AJ134" s="99"/>
      <c r="AK134" s="99"/>
      <c r="AL134" s="99"/>
      <c r="AM134" s="99"/>
      <c r="AN134" s="99"/>
      <c r="AO134" s="99"/>
      <c r="AP134" s="99"/>
      <c r="AQ134" s="99"/>
      <c r="AR134" s="99"/>
      <c r="AS134" s="99"/>
      <c r="AT134" s="99"/>
      <c r="AU134" s="99"/>
      <c r="AV134" s="99"/>
      <c r="AW134" s="99"/>
      <c r="AX134" s="99"/>
      <c r="AY134" s="99"/>
      <c r="AZ134" s="99"/>
      <c r="BA134" s="99"/>
      <c r="BB134" s="99"/>
      <c r="BC134" s="99"/>
      <c r="BD134" s="99"/>
      <c r="BE134" s="99"/>
      <c r="BF134" s="99"/>
      <c r="BG134" s="99"/>
      <c r="BH134" s="99"/>
      <c r="BI134" s="99"/>
      <c r="BJ134" s="99"/>
      <c r="BK134" s="99"/>
      <c r="BL134" s="99"/>
      <c r="BM134" s="99"/>
      <c r="BN134" s="99"/>
      <c r="BO134" s="99"/>
      <c r="BP134" s="99"/>
      <c r="BQ134" s="99"/>
      <c r="BR134" s="99"/>
      <c r="BS134" s="99"/>
      <c r="BT134" s="99"/>
      <c r="BU134" s="99"/>
      <c r="BV134" s="99"/>
      <c r="BW134" s="99"/>
      <c r="BX134" s="99"/>
      <c r="BY134" s="99"/>
      <c r="BZ134" s="99"/>
      <c r="CA134" s="99"/>
      <c r="CB134" s="99"/>
      <c r="CC134" s="99"/>
      <c r="CD134" s="99"/>
      <c r="CE134" s="99"/>
      <c r="CF134" s="99"/>
      <c r="CG134" s="99"/>
      <c r="CH134" s="99"/>
      <c r="CI134" s="99"/>
      <c r="CJ134" s="99"/>
      <c r="CK134" s="99"/>
      <c r="CL134" s="99"/>
      <c r="CM134" s="99"/>
      <c r="CN134" s="99"/>
      <c r="CO134" s="99"/>
      <c r="CP134" s="99"/>
      <c r="CQ134" s="99"/>
      <c r="CR134" s="99"/>
      <c r="CS134" s="99"/>
      <c r="CT134" s="99"/>
      <c r="CU134" s="99"/>
      <c r="CV134" s="99"/>
      <c r="CW134" s="99"/>
      <c r="CX134" s="99"/>
      <c r="CY134" s="99"/>
      <c r="CZ134" s="99"/>
      <c r="DA134" s="99"/>
      <c r="DB134" s="99"/>
      <c r="DC134" s="99"/>
      <c r="DD134" s="99"/>
      <c r="DE134" s="99"/>
      <c r="DF134" s="99"/>
      <c r="DG134" s="99"/>
      <c r="DH134" s="99"/>
      <c r="DI134" s="99"/>
      <c r="DJ134" s="99"/>
      <c r="DK134" s="99"/>
      <c r="DL134" s="99"/>
      <c r="DM134" s="99"/>
      <c r="DN134" s="99"/>
      <c r="DO134" s="99"/>
      <c r="DP134" s="99"/>
      <c r="DQ134" s="99"/>
      <c r="DR134" s="99"/>
      <c r="DS134" s="99"/>
      <c r="DT134" s="99"/>
      <c r="DU134" s="99"/>
      <c r="DV134" s="99"/>
      <c r="DW134" s="99"/>
      <c r="DX134" s="99"/>
      <c r="DY134" s="99"/>
      <c r="DZ134" s="99"/>
      <c r="EA134" s="99"/>
      <c r="EB134" s="99"/>
      <c r="EC134" s="99"/>
      <c r="ED134" s="99"/>
      <c r="EE134" s="99"/>
      <c r="EF134" s="99"/>
      <c r="EG134" s="99"/>
      <c r="EH134" s="99"/>
      <c r="EI134" s="99"/>
      <c r="EJ134" s="99"/>
      <c r="EK134" s="99"/>
      <c r="EL134" s="99"/>
      <c r="EM134" s="99"/>
      <c r="EN134" s="99"/>
      <c r="EO134" s="99"/>
      <c r="EP134" s="99"/>
      <c r="EQ134" s="99"/>
      <c r="ER134" s="99"/>
      <c r="ES134" s="99"/>
      <c r="ET134" s="99"/>
      <c r="EU134" s="99"/>
      <c r="EV134" s="99"/>
      <c r="EW134" s="99"/>
      <c r="EX134" s="99"/>
      <c r="EY134" s="99"/>
      <c r="EZ134" s="99"/>
      <c r="FA134" s="99"/>
      <c r="FB134" s="99"/>
      <c r="FC134" s="99"/>
      <c r="FD134" s="99"/>
      <c r="FE134" s="99"/>
      <c r="FF134" s="99"/>
      <c r="FG134" s="99"/>
      <c r="FH134" s="99"/>
      <c r="FI134" s="99"/>
      <c r="FJ134" s="99"/>
      <c r="FK134" s="99"/>
      <c r="FL134" s="99"/>
      <c r="FM134" s="99"/>
      <c r="FN134" s="99"/>
      <c r="FO134" s="99"/>
      <c r="FP134" s="99"/>
      <c r="FQ134" s="99"/>
      <c r="FR134" s="99"/>
      <c r="FS134" s="99"/>
      <c r="FT134" s="99"/>
      <c r="FU134" s="99"/>
      <c r="FV134" s="99"/>
      <c r="FW134" s="99"/>
      <c r="FX134" s="99"/>
      <c r="FY134" s="99"/>
      <c r="FZ134" s="99"/>
      <c r="GA134" s="99"/>
      <c r="GB134" s="99"/>
      <c r="GC134" s="99"/>
      <c r="GD134" s="99"/>
      <c r="GE134" s="99"/>
      <c r="GF134" s="99"/>
      <c r="GG134" s="99"/>
      <c r="GH134" s="99"/>
      <c r="GI134" s="99"/>
      <c r="GJ134" s="99"/>
      <c r="GK134" s="99"/>
      <c r="GL134" s="99"/>
      <c r="GM134" s="99"/>
    </row>
    <row r="135" spans="1:195" s="102" customFormat="1" ht="31.5" x14ac:dyDescent="0.25">
      <c r="A135" s="101"/>
      <c r="B135" s="38">
        <v>11</v>
      </c>
      <c r="C135" s="29">
        <v>1</v>
      </c>
      <c r="D135" s="33">
        <v>162450</v>
      </c>
      <c r="E135" s="61" t="s">
        <v>46</v>
      </c>
      <c r="F135" s="29" t="s">
        <v>19</v>
      </c>
      <c r="G135" s="29">
        <v>916</v>
      </c>
      <c r="H135" s="33" t="s">
        <v>14</v>
      </c>
      <c r="I135" s="33" t="s">
        <v>15</v>
      </c>
      <c r="J135" s="31">
        <v>1110162450</v>
      </c>
      <c r="K135" s="29">
        <v>0</v>
      </c>
      <c r="L135" s="34">
        <f>L136</f>
        <v>707.6</v>
      </c>
      <c r="M135" s="34">
        <f t="shared" ref="M135:N135" si="83">M136</f>
        <v>707.6</v>
      </c>
      <c r="N135" s="34">
        <f t="shared" si="83"/>
        <v>607.52800000000002</v>
      </c>
      <c r="O135" s="71"/>
      <c r="P135" s="72"/>
      <c r="Q135" s="59">
        <f t="shared" si="65"/>
        <v>85.85754663651781</v>
      </c>
      <c r="R135" s="60">
        <f t="shared" si="66"/>
        <v>85.85754663651781</v>
      </c>
      <c r="S135" s="121"/>
      <c r="T135" s="99"/>
      <c r="U135" s="99"/>
      <c r="V135" s="99"/>
      <c r="W135" s="99"/>
      <c r="X135" s="99"/>
      <c r="Y135" s="99"/>
      <c r="Z135" s="99"/>
      <c r="AA135" s="99"/>
      <c r="AB135" s="99"/>
      <c r="AC135" s="99"/>
      <c r="AD135" s="99"/>
      <c r="AE135" s="99"/>
      <c r="AF135" s="99"/>
      <c r="AG135" s="99"/>
      <c r="AH135" s="99"/>
      <c r="AI135" s="99"/>
      <c r="AJ135" s="99"/>
      <c r="AK135" s="99"/>
      <c r="AL135" s="99"/>
      <c r="AM135" s="99"/>
      <c r="AN135" s="99"/>
      <c r="AO135" s="99"/>
      <c r="AP135" s="99"/>
      <c r="AQ135" s="99"/>
      <c r="AR135" s="99"/>
      <c r="AS135" s="99"/>
      <c r="AT135" s="99"/>
      <c r="AU135" s="99"/>
      <c r="AV135" s="99"/>
      <c r="AW135" s="99"/>
      <c r="AX135" s="99"/>
      <c r="AY135" s="99"/>
      <c r="AZ135" s="99"/>
      <c r="BA135" s="99"/>
      <c r="BB135" s="99"/>
      <c r="BC135" s="99"/>
      <c r="BD135" s="99"/>
      <c r="BE135" s="99"/>
      <c r="BF135" s="99"/>
      <c r="BG135" s="99"/>
      <c r="BH135" s="99"/>
      <c r="BI135" s="99"/>
      <c r="BJ135" s="99"/>
      <c r="BK135" s="99"/>
      <c r="BL135" s="99"/>
      <c r="BM135" s="99"/>
      <c r="BN135" s="99"/>
      <c r="BO135" s="99"/>
      <c r="BP135" s="99"/>
      <c r="BQ135" s="99"/>
      <c r="BR135" s="99"/>
      <c r="BS135" s="99"/>
      <c r="BT135" s="99"/>
      <c r="BU135" s="99"/>
      <c r="BV135" s="99"/>
      <c r="BW135" s="99"/>
      <c r="BX135" s="99"/>
      <c r="BY135" s="99"/>
      <c r="BZ135" s="99"/>
      <c r="CA135" s="99"/>
      <c r="CB135" s="99"/>
      <c r="CC135" s="99"/>
      <c r="CD135" s="99"/>
      <c r="CE135" s="99"/>
      <c r="CF135" s="99"/>
      <c r="CG135" s="99"/>
      <c r="CH135" s="99"/>
      <c r="CI135" s="99"/>
      <c r="CJ135" s="99"/>
      <c r="CK135" s="99"/>
      <c r="CL135" s="99"/>
      <c r="CM135" s="99"/>
      <c r="CN135" s="99"/>
      <c r="CO135" s="99"/>
      <c r="CP135" s="99"/>
      <c r="CQ135" s="99"/>
      <c r="CR135" s="99"/>
      <c r="CS135" s="99"/>
      <c r="CT135" s="99"/>
      <c r="CU135" s="99"/>
      <c r="CV135" s="99"/>
      <c r="CW135" s="99"/>
      <c r="CX135" s="99"/>
      <c r="CY135" s="99"/>
      <c r="CZ135" s="99"/>
      <c r="DA135" s="99"/>
      <c r="DB135" s="99"/>
      <c r="DC135" s="99"/>
      <c r="DD135" s="99"/>
      <c r="DE135" s="99"/>
      <c r="DF135" s="99"/>
      <c r="DG135" s="99"/>
      <c r="DH135" s="99"/>
      <c r="DI135" s="99"/>
      <c r="DJ135" s="99"/>
      <c r="DK135" s="99"/>
      <c r="DL135" s="99"/>
      <c r="DM135" s="99"/>
      <c r="DN135" s="99"/>
      <c r="DO135" s="99"/>
      <c r="DP135" s="99"/>
      <c r="DQ135" s="99"/>
      <c r="DR135" s="99"/>
      <c r="DS135" s="99"/>
      <c r="DT135" s="99"/>
      <c r="DU135" s="99"/>
      <c r="DV135" s="99"/>
      <c r="DW135" s="99"/>
      <c r="DX135" s="99"/>
      <c r="DY135" s="99"/>
      <c r="DZ135" s="99"/>
      <c r="EA135" s="99"/>
      <c r="EB135" s="99"/>
      <c r="EC135" s="99"/>
      <c r="ED135" s="99"/>
      <c r="EE135" s="99"/>
      <c r="EF135" s="99"/>
      <c r="EG135" s="99"/>
      <c r="EH135" s="99"/>
      <c r="EI135" s="99"/>
      <c r="EJ135" s="99"/>
      <c r="EK135" s="99"/>
      <c r="EL135" s="99"/>
      <c r="EM135" s="99"/>
      <c r="EN135" s="99"/>
      <c r="EO135" s="99"/>
      <c r="EP135" s="99"/>
      <c r="EQ135" s="99"/>
      <c r="ER135" s="99"/>
      <c r="ES135" s="99"/>
      <c r="ET135" s="99"/>
      <c r="EU135" s="99"/>
      <c r="EV135" s="99"/>
      <c r="EW135" s="99"/>
      <c r="EX135" s="99"/>
      <c r="EY135" s="99"/>
      <c r="EZ135" s="99"/>
      <c r="FA135" s="99"/>
      <c r="FB135" s="99"/>
      <c r="FC135" s="99"/>
      <c r="FD135" s="99"/>
      <c r="FE135" s="99"/>
      <c r="FF135" s="99"/>
      <c r="FG135" s="99"/>
      <c r="FH135" s="99"/>
      <c r="FI135" s="99"/>
      <c r="FJ135" s="99"/>
      <c r="FK135" s="99"/>
      <c r="FL135" s="99"/>
      <c r="FM135" s="99"/>
      <c r="FN135" s="99"/>
      <c r="FO135" s="99"/>
      <c r="FP135" s="99"/>
      <c r="FQ135" s="99"/>
      <c r="FR135" s="99"/>
      <c r="FS135" s="99"/>
      <c r="FT135" s="99"/>
      <c r="FU135" s="99"/>
      <c r="FV135" s="99"/>
      <c r="FW135" s="99"/>
      <c r="FX135" s="99"/>
      <c r="FY135" s="99"/>
      <c r="FZ135" s="99"/>
      <c r="GA135" s="99"/>
      <c r="GB135" s="99"/>
      <c r="GC135" s="99"/>
      <c r="GD135" s="99"/>
      <c r="GE135" s="99"/>
      <c r="GF135" s="99"/>
      <c r="GG135" s="99"/>
      <c r="GH135" s="99"/>
      <c r="GI135" s="99"/>
      <c r="GJ135" s="99"/>
      <c r="GK135" s="99"/>
      <c r="GL135" s="99"/>
      <c r="GM135" s="99"/>
    </row>
    <row r="136" spans="1:195" s="102" customFormat="1" ht="31.5" x14ac:dyDescent="0.25">
      <c r="A136" s="101"/>
      <c r="B136" s="38">
        <v>11</v>
      </c>
      <c r="C136" s="29">
        <v>1</v>
      </c>
      <c r="D136" s="33">
        <v>162450</v>
      </c>
      <c r="E136" s="61" t="s">
        <v>43</v>
      </c>
      <c r="F136" s="29" t="s">
        <v>19</v>
      </c>
      <c r="G136" s="29">
        <v>916</v>
      </c>
      <c r="H136" s="33" t="s">
        <v>14</v>
      </c>
      <c r="I136" s="33" t="s">
        <v>15</v>
      </c>
      <c r="J136" s="31">
        <v>1110162450</v>
      </c>
      <c r="K136" s="29">
        <v>244</v>
      </c>
      <c r="L136" s="34">
        <v>707.6</v>
      </c>
      <c r="M136" s="34">
        <v>707.6</v>
      </c>
      <c r="N136" s="34">
        <v>607.52800000000002</v>
      </c>
      <c r="O136" s="71"/>
      <c r="P136" s="72"/>
      <c r="Q136" s="59">
        <f t="shared" si="65"/>
        <v>85.85754663651781</v>
      </c>
      <c r="R136" s="60">
        <f t="shared" si="66"/>
        <v>85.85754663651781</v>
      </c>
      <c r="S136" s="121"/>
      <c r="T136" s="99"/>
      <c r="U136" s="99"/>
      <c r="V136" s="99"/>
      <c r="W136" s="99"/>
      <c r="X136" s="99"/>
      <c r="Y136" s="99"/>
      <c r="Z136" s="99"/>
      <c r="AA136" s="99"/>
      <c r="AB136" s="99"/>
      <c r="AC136" s="99"/>
      <c r="AD136" s="99"/>
      <c r="AE136" s="99"/>
      <c r="AF136" s="99"/>
      <c r="AG136" s="99"/>
      <c r="AH136" s="99"/>
      <c r="AI136" s="99"/>
      <c r="AJ136" s="99"/>
      <c r="AK136" s="99"/>
      <c r="AL136" s="99"/>
      <c r="AM136" s="99"/>
      <c r="AN136" s="99"/>
      <c r="AO136" s="99"/>
      <c r="AP136" s="99"/>
      <c r="AQ136" s="99"/>
      <c r="AR136" s="99"/>
      <c r="AS136" s="99"/>
      <c r="AT136" s="99"/>
      <c r="AU136" s="99"/>
      <c r="AV136" s="99"/>
      <c r="AW136" s="99"/>
      <c r="AX136" s="99"/>
      <c r="AY136" s="99"/>
      <c r="AZ136" s="99"/>
      <c r="BA136" s="99"/>
      <c r="BB136" s="99"/>
      <c r="BC136" s="99"/>
      <c r="BD136" s="99"/>
      <c r="BE136" s="99"/>
      <c r="BF136" s="99"/>
      <c r="BG136" s="99"/>
      <c r="BH136" s="99"/>
      <c r="BI136" s="99"/>
      <c r="BJ136" s="99"/>
      <c r="BK136" s="99"/>
      <c r="BL136" s="99"/>
      <c r="BM136" s="99"/>
      <c r="BN136" s="99"/>
      <c r="BO136" s="99"/>
      <c r="BP136" s="99"/>
      <c r="BQ136" s="99"/>
      <c r="BR136" s="99"/>
      <c r="BS136" s="99"/>
      <c r="BT136" s="99"/>
      <c r="BU136" s="99"/>
      <c r="BV136" s="99"/>
      <c r="BW136" s="99"/>
      <c r="BX136" s="99"/>
      <c r="BY136" s="99"/>
      <c r="BZ136" s="99"/>
      <c r="CA136" s="99"/>
      <c r="CB136" s="99"/>
      <c r="CC136" s="99"/>
      <c r="CD136" s="99"/>
      <c r="CE136" s="99"/>
      <c r="CF136" s="99"/>
      <c r="CG136" s="99"/>
      <c r="CH136" s="99"/>
      <c r="CI136" s="99"/>
      <c r="CJ136" s="99"/>
      <c r="CK136" s="99"/>
      <c r="CL136" s="99"/>
      <c r="CM136" s="99"/>
      <c r="CN136" s="99"/>
      <c r="CO136" s="99"/>
      <c r="CP136" s="99"/>
      <c r="CQ136" s="99"/>
      <c r="CR136" s="99"/>
      <c r="CS136" s="99"/>
      <c r="CT136" s="99"/>
      <c r="CU136" s="99"/>
      <c r="CV136" s="99"/>
      <c r="CW136" s="99"/>
      <c r="CX136" s="99"/>
      <c r="CY136" s="99"/>
      <c r="CZ136" s="99"/>
      <c r="DA136" s="99"/>
      <c r="DB136" s="99"/>
      <c r="DC136" s="99"/>
      <c r="DD136" s="99"/>
      <c r="DE136" s="99"/>
      <c r="DF136" s="99"/>
      <c r="DG136" s="99"/>
      <c r="DH136" s="99"/>
      <c r="DI136" s="99"/>
      <c r="DJ136" s="99"/>
      <c r="DK136" s="99"/>
      <c r="DL136" s="99"/>
      <c r="DM136" s="99"/>
      <c r="DN136" s="99"/>
      <c r="DO136" s="99"/>
      <c r="DP136" s="99"/>
      <c r="DQ136" s="99"/>
      <c r="DR136" s="99"/>
      <c r="DS136" s="99"/>
      <c r="DT136" s="99"/>
      <c r="DU136" s="99"/>
      <c r="DV136" s="99"/>
      <c r="DW136" s="99"/>
      <c r="DX136" s="99"/>
      <c r="DY136" s="99"/>
      <c r="DZ136" s="99"/>
      <c r="EA136" s="99"/>
      <c r="EB136" s="99"/>
      <c r="EC136" s="99"/>
      <c r="ED136" s="99"/>
      <c r="EE136" s="99"/>
      <c r="EF136" s="99"/>
      <c r="EG136" s="99"/>
      <c r="EH136" s="99"/>
      <c r="EI136" s="99"/>
      <c r="EJ136" s="99"/>
      <c r="EK136" s="99"/>
      <c r="EL136" s="99"/>
      <c r="EM136" s="99"/>
      <c r="EN136" s="99"/>
      <c r="EO136" s="99"/>
      <c r="EP136" s="99"/>
      <c r="EQ136" s="99"/>
      <c r="ER136" s="99"/>
      <c r="ES136" s="99"/>
      <c r="ET136" s="99"/>
      <c r="EU136" s="99"/>
      <c r="EV136" s="99"/>
      <c r="EW136" s="99"/>
      <c r="EX136" s="99"/>
      <c r="EY136" s="99"/>
      <c r="EZ136" s="99"/>
      <c r="FA136" s="99"/>
      <c r="FB136" s="99"/>
      <c r="FC136" s="99"/>
      <c r="FD136" s="99"/>
      <c r="FE136" s="99"/>
      <c r="FF136" s="99"/>
      <c r="FG136" s="99"/>
      <c r="FH136" s="99"/>
      <c r="FI136" s="99"/>
      <c r="FJ136" s="99"/>
      <c r="FK136" s="99"/>
      <c r="FL136" s="99"/>
      <c r="FM136" s="99"/>
      <c r="FN136" s="99"/>
      <c r="FO136" s="99"/>
      <c r="FP136" s="99"/>
      <c r="FQ136" s="99"/>
      <c r="FR136" s="99"/>
      <c r="FS136" s="99"/>
      <c r="FT136" s="99"/>
      <c r="FU136" s="99"/>
      <c r="FV136" s="99"/>
      <c r="FW136" s="99"/>
      <c r="FX136" s="99"/>
      <c r="FY136" s="99"/>
      <c r="FZ136" s="99"/>
      <c r="GA136" s="99"/>
      <c r="GB136" s="99"/>
      <c r="GC136" s="99"/>
      <c r="GD136" s="99"/>
      <c r="GE136" s="99"/>
      <c r="GF136" s="99"/>
      <c r="GG136" s="99"/>
      <c r="GH136" s="99"/>
      <c r="GI136" s="99"/>
      <c r="GJ136" s="99"/>
      <c r="GK136" s="99"/>
      <c r="GL136" s="99"/>
      <c r="GM136" s="99"/>
    </row>
    <row r="137" spans="1:195" s="6" customFormat="1" ht="47.25" x14ac:dyDescent="0.25">
      <c r="A137" s="12"/>
      <c r="B137" s="125">
        <v>11</v>
      </c>
      <c r="C137" s="122">
        <v>1</v>
      </c>
      <c r="D137" s="18"/>
      <c r="E137" s="141" t="s">
        <v>117</v>
      </c>
      <c r="F137" s="122" t="s">
        <v>19</v>
      </c>
      <c r="G137" s="122">
        <v>916</v>
      </c>
      <c r="H137" s="18" t="s">
        <v>14</v>
      </c>
      <c r="I137" s="18" t="s">
        <v>15</v>
      </c>
      <c r="J137" s="122">
        <v>1110200000</v>
      </c>
      <c r="K137" s="122"/>
      <c r="L137" s="153">
        <f>L138</f>
        <v>0</v>
      </c>
      <c r="M137" s="153">
        <f t="shared" ref="M137:N137" si="84">M138</f>
        <v>50</v>
      </c>
      <c r="N137" s="153">
        <f t="shared" si="84"/>
        <v>0</v>
      </c>
      <c r="O137" s="127"/>
      <c r="P137" s="152"/>
      <c r="Q137" s="17">
        <v>0</v>
      </c>
      <c r="R137" s="52">
        <f t="shared" si="66"/>
        <v>0</v>
      </c>
      <c r="S137" s="140"/>
    </row>
    <row r="138" spans="1:195" s="102" customFormat="1" ht="85.5" customHeight="1" x14ac:dyDescent="0.25">
      <c r="A138" s="101"/>
      <c r="B138" s="38">
        <v>11</v>
      </c>
      <c r="C138" s="29">
        <v>1</v>
      </c>
      <c r="D138" s="33" t="s">
        <v>118</v>
      </c>
      <c r="E138" s="61" t="s">
        <v>119</v>
      </c>
      <c r="F138" s="29" t="s">
        <v>19</v>
      </c>
      <c r="G138" s="29">
        <v>916</v>
      </c>
      <c r="H138" s="33" t="s">
        <v>14</v>
      </c>
      <c r="I138" s="33" t="s">
        <v>15</v>
      </c>
      <c r="J138" s="31">
        <v>1110262460</v>
      </c>
      <c r="K138" s="29">
        <v>0</v>
      </c>
      <c r="L138" s="34">
        <f>L139</f>
        <v>0</v>
      </c>
      <c r="M138" s="34">
        <f t="shared" ref="M138:N138" si="85">M139</f>
        <v>50</v>
      </c>
      <c r="N138" s="34">
        <f t="shared" si="85"/>
        <v>0</v>
      </c>
      <c r="O138" s="71"/>
      <c r="P138" s="72"/>
      <c r="Q138" s="59">
        <v>0</v>
      </c>
      <c r="R138" s="60">
        <f t="shared" si="66"/>
        <v>0</v>
      </c>
      <c r="S138" s="121"/>
      <c r="T138" s="99"/>
      <c r="U138" s="99"/>
      <c r="V138" s="99"/>
      <c r="W138" s="99"/>
      <c r="X138" s="99"/>
      <c r="Y138" s="99"/>
      <c r="Z138" s="99"/>
      <c r="AA138" s="99"/>
      <c r="AB138" s="99"/>
      <c r="AC138" s="99"/>
      <c r="AD138" s="99"/>
      <c r="AE138" s="99"/>
      <c r="AF138" s="99"/>
      <c r="AG138" s="99"/>
      <c r="AH138" s="99"/>
      <c r="AI138" s="99"/>
      <c r="AJ138" s="99"/>
      <c r="AK138" s="99"/>
      <c r="AL138" s="99"/>
      <c r="AM138" s="99"/>
      <c r="AN138" s="99"/>
      <c r="AO138" s="99"/>
      <c r="AP138" s="99"/>
      <c r="AQ138" s="99"/>
      <c r="AR138" s="99"/>
      <c r="AS138" s="99"/>
      <c r="AT138" s="99"/>
      <c r="AU138" s="99"/>
      <c r="AV138" s="99"/>
      <c r="AW138" s="99"/>
      <c r="AX138" s="99"/>
      <c r="AY138" s="99"/>
      <c r="AZ138" s="99"/>
      <c r="BA138" s="99"/>
      <c r="BB138" s="99"/>
      <c r="BC138" s="99"/>
      <c r="BD138" s="99"/>
      <c r="BE138" s="99"/>
      <c r="BF138" s="99"/>
      <c r="BG138" s="99"/>
      <c r="BH138" s="99"/>
      <c r="BI138" s="99"/>
      <c r="BJ138" s="99"/>
      <c r="BK138" s="99"/>
      <c r="BL138" s="99"/>
      <c r="BM138" s="99"/>
      <c r="BN138" s="99"/>
      <c r="BO138" s="99"/>
      <c r="BP138" s="99"/>
      <c r="BQ138" s="99"/>
      <c r="BR138" s="99"/>
      <c r="BS138" s="99"/>
      <c r="BT138" s="99"/>
      <c r="BU138" s="99"/>
      <c r="BV138" s="99"/>
      <c r="BW138" s="99"/>
      <c r="BX138" s="99"/>
      <c r="BY138" s="99"/>
      <c r="BZ138" s="99"/>
      <c r="CA138" s="99"/>
      <c r="CB138" s="99"/>
      <c r="CC138" s="99"/>
      <c r="CD138" s="99"/>
      <c r="CE138" s="99"/>
      <c r="CF138" s="99"/>
      <c r="CG138" s="99"/>
      <c r="CH138" s="99"/>
      <c r="CI138" s="99"/>
      <c r="CJ138" s="99"/>
      <c r="CK138" s="99"/>
      <c r="CL138" s="99"/>
      <c r="CM138" s="99"/>
      <c r="CN138" s="99"/>
      <c r="CO138" s="99"/>
      <c r="CP138" s="99"/>
      <c r="CQ138" s="99"/>
      <c r="CR138" s="99"/>
      <c r="CS138" s="99"/>
      <c r="CT138" s="99"/>
      <c r="CU138" s="99"/>
      <c r="CV138" s="99"/>
      <c r="CW138" s="99"/>
      <c r="CX138" s="99"/>
      <c r="CY138" s="99"/>
      <c r="CZ138" s="99"/>
      <c r="DA138" s="99"/>
      <c r="DB138" s="99"/>
      <c r="DC138" s="99"/>
      <c r="DD138" s="99"/>
      <c r="DE138" s="99"/>
      <c r="DF138" s="99"/>
      <c r="DG138" s="99"/>
      <c r="DH138" s="99"/>
      <c r="DI138" s="99"/>
      <c r="DJ138" s="99"/>
      <c r="DK138" s="99"/>
      <c r="DL138" s="99"/>
      <c r="DM138" s="99"/>
      <c r="DN138" s="99"/>
      <c r="DO138" s="99"/>
      <c r="DP138" s="99"/>
      <c r="DQ138" s="99"/>
      <c r="DR138" s="99"/>
      <c r="DS138" s="99"/>
      <c r="DT138" s="99"/>
      <c r="DU138" s="99"/>
      <c r="DV138" s="99"/>
      <c r="DW138" s="99"/>
      <c r="DX138" s="99"/>
      <c r="DY138" s="99"/>
      <c r="DZ138" s="99"/>
      <c r="EA138" s="99"/>
      <c r="EB138" s="99"/>
      <c r="EC138" s="99"/>
      <c r="ED138" s="99"/>
      <c r="EE138" s="99"/>
      <c r="EF138" s="99"/>
      <c r="EG138" s="99"/>
      <c r="EH138" s="99"/>
      <c r="EI138" s="99"/>
      <c r="EJ138" s="99"/>
      <c r="EK138" s="99"/>
      <c r="EL138" s="99"/>
      <c r="EM138" s="99"/>
      <c r="EN138" s="99"/>
      <c r="EO138" s="99"/>
      <c r="EP138" s="99"/>
      <c r="EQ138" s="99"/>
      <c r="ER138" s="99"/>
      <c r="ES138" s="99"/>
      <c r="ET138" s="99"/>
      <c r="EU138" s="99"/>
      <c r="EV138" s="99"/>
      <c r="EW138" s="99"/>
      <c r="EX138" s="99"/>
      <c r="EY138" s="99"/>
      <c r="EZ138" s="99"/>
      <c r="FA138" s="99"/>
      <c r="FB138" s="99"/>
      <c r="FC138" s="99"/>
      <c r="FD138" s="99"/>
      <c r="FE138" s="99"/>
      <c r="FF138" s="99"/>
      <c r="FG138" s="99"/>
      <c r="FH138" s="99"/>
      <c r="FI138" s="99"/>
      <c r="FJ138" s="99"/>
      <c r="FK138" s="99"/>
      <c r="FL138" s="99"/>
      <c r="FM138" s="99"/>
      <c r="FN138" s="99"/>
      <c r="FO138" s="99"/>
      <c r="FP138" s="99"/>
      <c r="FQ138" s="99"/>
      <c r="FR138" s="99"/>
      <c r="FS138" s="99"/>
      <c r="FT138" s="99"/>
      <c r="FU138" s="99"/>
      <c r="FV138" s="99"/>
      <c r="FW138" s="99"/>
      <c r="FX138" s="99"/>
      <c r="FY138" s="99"/>
      <c r="FZ138" s="99"/>
      <c r="GA138" s="99"/>
      <c r="GB138" s="99"/>
      <c r="GC138" s="99"/>
      <c r="GD138" s="99"/>
      <c r="GE138" s="99"/>
      <c r="GF138" s="99"/>
      <c r="GG138" s="99"/>
      <c r="GH138" s="99"/>
      <c r="GI138" s="99"/>
      <c r="GJ138" s="99"/>
      <c r="GK138" s="99"/>
      <c r="GL138" s="99"/>
      <c r="GM138" s="99"/>
    </row>
    <row r="139" spans="1:195" s="102" customFormat="1" ht="31.5" x14ac:dyDescent="0.25">
      <c r="A139" s="101"/>
      <c r="B139" s="38">
        <v>11</v>
      </c>
      <c r="C139" s="29">
        <v>1</v>
      </c>
      <c r="D139" s="33" t="s">
        <v>118</v>
      </c>
      <c r="E139" s="61" t="s">
        <v>43</v>
      </c>
      <c r="F139" s="29" t="s">
        <v>19</v>
      </c>
      <c r="G139" s="29">
        <v>916</v>
      </c>
      <c r="H139" s="33" t="s">
        <v>14</v>
      </c>
      <c r="I139" s="33" t="s">
        <v>15</v>
      </c>
      <c r="J139" s="31">
        <v>1110262460</v>
      </c>
      <c r="K139" s="29">
        <v>244</v>
      </c>
      <c r="L139" s="34">
        <v>0</v>
      </c>
      <c r="M139" s="34">
        <v>50</v>
      </c>
      <c r="N139" s="34">
        <v>0</v>
      </c>
      <c r="O139" s="71"/>
      <c r="P139" s="72"/>
      <c r="Q139" s="59">
        <v>0</v>
      </c>
      <c r="R139" s="60">
        <f t="shared" si="66"/>
        <v>0</v>
      </c>
      <c r="S139" s="121"/>
      <c r="T139" s="99"/>
      <c r="U139" s="99"/>
      <c r="V139" s="99"/>
      <c r="W139" s="99"/>
      <c r="X139" s="99"/>
      <c r="Y139" s="99"/>
      <c r="Z139" s="99"/>
      <c r="AA139" s="99"/>
      <c r="AB139" s="99"/>
      <c r="AC139" s="99"/>
      <c r="AD139" s="99"/>
      <c r="AE139" s="99"/>
      <c r="AF139" s="99"/>
      <c r="AG139" s="99"/>
      <c r="AH139" s="99"/>
      <c r="AI139" s="99"/>
      <c r="AJ139" s="99"/>
      <c r="AK139" s="99"/>
      <c r="AL139" s="99"/>
      <c r="AM139" s="99"/>
      <c r="AN139" s="99"/>
      <c r="AO139" s="99"/>
      <c r="AP139" s="99"/>
      <c r="AQ139" s="99"/>
      <c r="AR139" s="99"/>
      <c r="AS139" s="99"/>
      <c r="AT139" s="99"/>
      <c r="AU139" s="99"/>
      <c r="AV139" s="99"/>
      <c r="AW139" s="99"/>
      <c r="AX139" s="99"/>
      <c r="AY139" s="99"/>
      <c r="AZ139" s="99"/>
      <c r="BA139" s="99"/>
      <c r="BB139" s="99"/>
      <c r="BC139" s="99"/>
      <c r="BD139" s="99"/>
      <c r="BE139" s="99"/>
      <c r="BF139" s="99"/>
      <c r="BG139" s="99"/>
      <c r="BH139" s="99"/>
      <c r="BI139" s="99"/>
      <c r="BJ139" s="99"/>
      <c r="BK139" s="99"/>
      <c r="BL139" s="99"/>
      <c r="BM139" s="99"/>
      <c r="BN139" s="99"/>
      <c r="BO139" s="99"/>
      <c r="BP139" s="99"/>
      <c r="BQ139" s="99"/>
      <c r="BR139" s="99"/>
      <c r="BS139" s="99"/>
      <c r="BT139" s="99"/>
      <c r="BU139" s="99"/>
      <c r="BV139" s="99"/>
      <c r="BW139" s="99"/>
      <c r="BX139" s="99"/>
      <c r="BY139" s="99"/>
      <c r="BZ139" s="99"/>
      <c r="CA139" s="99"/>
      <c r="CB139" s="99"/>
      <c r="CC139" s="99"/>
      <c r="CD139" s="99"/>
      <c r="CE139" s="99"/>
      <c r="CF139" s="99"/>
      <c r="CG139" s="99"/>
      <c r="CH139" s="99"/>
      <c r="CI139" s="99"/>
      <c r="CJ139" s="99"/>
      <c r="CK139" s="99"/>
      <c r="CL139" s="99"/>
      <c r="CM139" s="99"/>
      <c r="CN139" s="99"/>
      <c r="CO139" s="99"/>
      <c r="CP139" s="99"/>
      <c r="CQ139" s="99"/>
      <c r="CR139" s="99"/>
      <c r="CS139" s="99"/>
      <c r="CT139" s="99"/>
      <c r="CU139" s="99"/>
      <c r="CV139" s="99"/>
      <c r="CW139" s="99"/>
      <c r="CX139" s="99"/>
      <c r="CY139" s="99"/>
      <c r="CZ139" s="99"/>
      <c r="DA139" s="99"/>
      <c r="DB139" s="99"/>
      <c r="DC139" s="99"/>
      <c r="DD139" s="99"/>
      <c r="DE139" s="99"/>
      <c r="DF139" s="99"/>
      <c r="DG139" s="99"/>
      <c r="DH139" s="99"/>
      <c r="DI139" s="99"/>
      <c r="DJ139" s="99"/>
      <c r="DK139" s="99"/>
      <c r="DL139" s="99"/>
      <c r="DM139" s="99"/>
      <c r="DN139" s="99"/>
      <c r="DO139" s="99"/>
      <c r="DP139" s="99"/>
      <c r="DQ139" s="99"/>
      <c r="DR139" s="99"/>
      <c r="DS139" s="99"/>
      <c r="DT139" s="99"/>
      <c r="DU139" s="99"/>
      <c r="DV139" s="99"/>
      <c r="DW139" s="99"/>
      <c r="DX139" s="99"/>
      <c r="DY139" s="99"/>
      <c r="DZ139" s="99"/>
      <c r="EA139" s="99"/>
      <c r="EB139" s="99"/>
      <c r="EC139" s="99"/>
      <c r="ED139" s="99"/>
      <c r="EE139" s="99"/>
      <c r="EF139" s="99"/>
      <c r="EG139" s="99"/>
      <c r="EH139" s="99"/>
      <c r="EI139" s="99"/>
      <c r="EJ139" s="99"/>
      <c r="EK139" s="99"/>
      <c r="EL139" s="99"/>
      <c r="EM139" s="99"/>
      <c r="EN139" s="99"/>
      <c r="EO139" s="99"/>
      <c r="EP139" s="99"/>
      <c r="EQ139" s="99"/>
      <c r="ER139" s="99"/>
      <c r="ES139" s="99"/>
      <c r="ET139" s="99"/>
      <c r="EU139" s="99"/>
      <c r="EV139" s="99"/>
      <c r="EW139" s="99"/>
      <c r="EX139" s="99"/>
      <c r="EY139" s="99"/>
      <c r="EZ139" s="99"/>
      <c r="FA139" s="99"/>
      <c r="FB139" s="99"/>
      <c r="FC139" s="99"/>
      <c r="FD139" s="99"/>
      <c r="FE139" s="99"/>
      <c r="FF139" s="99"/>
      <c r="FG139" s="99"/>
      <c r="FH139" s="99"/>
      <c r="FI139" s="99"/>
      <c r="FJ139" s="99"/>
      <c r="FK139" s="99"/>
      <c r="FL139" s="99"/>
      <c r="FM139" s="99"/>
      <c r="FN139" s="99"/>
      <c r="FO139" s="99"/>
      <c r="FP139" s="99"/>
      <c r="FQ139" s="99"/>
      <c r="FR139" s="99"/>
      <c r="FS139" s="99"/>
      <c r="FT139" s="99"/>
      <c r="FU139" s="99"/>
      <c r="FV139" s="99"/>
      <c r="FW139" s="99"/>
      <c r="FX139" s="99"/>
      <c r="FY139" s="99"/>
      <c r="FZ139" s="99"/>
      <c r="GA139" s="99"/>
      <c r="GB139" s="99"/>
      <c r="GC139" s="99"/>
      <c r="GD139" s="99"/>
      <c r="GE139" s="99"/>
      <c r="GF139" s="99"/>
      <c r="GG139" s="99"/>
      <c r="GH139" s="99"/>
      <c r="GI139" s="99"/>
      <c r="GJ139" s="99"/>
      <c r="GK139" s="99"/>
      <c r="GL139" s="99"/>
      <c r="GM139" s="99"/>
    </row>
    <row r="140" spans="1:195" s="6" customFormat="1" ht="31.5" x14ac:dyDescent="0.25">
      <c r="A140" s="12"/>
      <c r="B140" s="125">
        <v>11</v>
      </c>
      <c r="C140" s="122">
        <v>1</v>
      </c>
      <c r="D140" s="18"/>
      <c r="E140" s="136" t="s">
        <v>35</v>
      </c>
      <c r="F140" s="122" t="s">
        <v>19</v>
      </c>
      <c r="G140" s="122">
        <v>916</v>
      </c>
      <c r="H140" s="18" t="s">
        <v>14</v>
      </c>
      <c r="I140" s="18" t="s">
        <v>15</v>
      </c>
      <c r="J140" s="137">
        <v>1110500000</v>
      </c>
      <c r="K140" s="122"/>
      <c r="L140" s="153">
        <f>SUM(L141,L143,L145,L147)</f>
        <v>500</v>
      </c>
      <c r="M140" s="153">
        <f t="shared" ref="M140:N140" si="86">SUM(M141,M143,M145,M147)</f>
        <v>1030</v>
      </c>
      <c r="N140" s="153">
        <f t="shared" si="86"/>
        <v>847.00700000000006</v>
      </c>
      <c r="O140" s="127"/>
      <c r="P140" s="152"/>
      <c r="Q140" s="17">
        <f t="shared" si="65"/>
        <v>169.40140000000002</v>
      </c>
      <c r="R140" s="52">
        <f t="shared" si="66"/>
        <v>82.233689320388365</v>
      </c>
      <c r="S140" s="140"/>
    </row>
    <row r="141" spans="1:195" s="102" customFormat="1" ht="31.5" x14ac:dyDescent="0.25">
      <c r="A141" s="101"/>
      <c r="B141" s="38">
        <v>11</v>
      </c>
      <c r="C141" s="29">
        <v>1</v>
      </c>
      <c r="D141" s="33">
        <v>562360</v>
      </c>
      <c r="E141" s="61" t="s">
        <v>59</v>
      </c>
      <c r="F141" s="29" t="s">
        <v>19</v>
      </c>
      <c r="G141" s="29">
        <v>916</v>
      </c>
      <c r="H141" s="33" t="s">
        <v>14</v>
      </c>
      <c r="I141" s="33" t="s">
        <v>15</v>
      </c>
      <c r="J141" s="31">
        <v>1110562360</v>
      </c>
      <c r="K141" s="29">
        <v>0</v>
      </c>
      <c r="L141" s="34">
        <f>L142</f>
        <v>50</v>
      </c>
      <c r="M141" s="34">
        <f t="shared" ref="M141:N141" si="87">M142</f>
        <v>230</v>
      </c>
      <c r="N141" s="34">
        <f t="shared" si="87"/>
        <v>223.21700000000001</v>
      </c>
      <c r="O141" s="71"/>
      <c r="P141" s="72"/>
      <c r="Q141" s="59">
        <f t="shared" si="65"/>
        <v>446.43399999999997</v>
      </c>
      <c r="R141" s="60">
        <f t="shared" si="66"/>
        <v>97.050869565217397</v>
      </c>
      <c r="S141" s="121"/>
      <c r="T141" s="99"/>
      <c r="U141" s="99"/>
      <c r="V141" s="99"/>
      <c r="W141" s="99"/>
      <c r="X141" s="99"/>
      <c r="Y141" s="99"/>
      <c r="Z141" s="99"/>
      <c r="AA141" s="99"/>
      <c r="AB141" s="99"/>
      <c r="AC141" s="99"/>
      <c r="AD141" s="99"/>
      <c r="AE141" s="99"/>
      <c r="AF141" s="99"/>
      <c r="AG141" s="99"/>
      <c r="AH141" s="99"/>
      <c r="AI141" s="99"/>
      <c r="AJ141" s="99"/>
      <c r="AK141" s="99"/>
      <c r="AL141" s="99"/>
      <c r="AM141" s="99"/>
      <c r="AN141" s="99"/>
      <c r="AO141" s="99"/>
      <c r="AP141" s="99"/>
      <c r="AQ141" s="99"/>
      <c r="AR141" s="99"/>
      <c r="AS141" s="99"/>
      <c r="AT141" s="99"/>
      <c r="AU141" s="99"/>
      <c r="AV141" s="99"/>
      <c r="AW141" s="99"/>
      <c r="AX141" s="99"/>
      <c r="AY141" s="99"/>
      <c r="AZ141" s="99"/>
      <c r="BA141" s="99"/>
      <c r="BB141" s="99"/>
      <c r="BC141" s="99"/>
      <c r="BD141" s="99"/>
      <c r="BE141" s="99"/>
      <c r="BF141" s="99"/>
      <c r="BG141" s="99"/>
      <c r="BH141" s="99"/>
      <c r="BI141" s="99"/>
      <c r="BJ141" s="99"/>
      <c r="BK141" s="99"/>
      <c r="BL141" s="99"/>
      <c r="BM141" s="99"/>
      <c r="BN141" s="99"/>
      <c r="BO141" s="99"/>
      <c r="BP141" s="99"/>
      <c r="BQ141" s="99"/>
      <c r="BR141" s="99"/>
      <c r="BS141" s="99"/>
      <c r="BT141" s="99"/>
      <c r="BU141" s="99"/>
      <c r="BV141" s="99"/>
      <c r="BW141" s="99"/>
      <c r="BX141" s="99"/>
      <c r="BY141" s="99"/>
      <c r="BZ141" s="99"/>
      <c r="CA141" s="99"/>
      <c r="CB141" s="99"/>
      <c r="CC141" s="99"/>
      <c r="CD141" s="99"/>
      <c r="CE141" s="99"/>
      <c r="CF141" s="99"/>
      <c r="CG141" s="99"/>
      <c r="CH141" s="99"/>
      <c r="CI141" s="99"/>
      <c r="CJ141" s="99"/>
      <c r="CK141" s="99"/>
      <c r="CL141" s="99"/>
      <c r="CM141" s="99"/>
      <c r="CN141" s="99"/>
      <c r="CO141" s="99"/>
      <c r="CP141" s="99"/>
      <c r="CQ141" s="99"/>
      <c r="CR141" s="99"/>
      <c r="CS141" s="99"/>
      <c r="CT141" s="99"/>
      <c r="CU141" s="99"/>
      <c r="CV141" s="99"/>
      <c r="CW141" s="99"/>
      <c r="CX141" s="99"/>
      <c r="CY141" s="99"/>
      <c r="CZ141" s="99"/>
      <c r="DA141" s="99"/>
      <c r="DB141" s="99"/>
      <c r="DC141" s="99"/>
      <c r="DD141" s="99"/>
      <c r="DE141" s="99"/>
      <c r="DF141" s="99"/>
      <c r="DG141" s="99"/>
      <c r="DH141" s="99"/>
      <c r="DI141" s="99"/>
      <c r="DJ141" s="99"/>
      <c r="DK141" s="99"/>
      <c r="DL141" s="99"/>
      <c r="DM141" s="99"/>
      <c r="DN141" s="99"/>
      <c r="DO141" s="99"/>
      <c r="DP141" s="99"/>
      <c r="DQ141" s="99"/>
      <c r="DR141" s="99"/>
      <c r="DS141" s="99"/>
      <c r="DT141" s="99"/>
      <c r="DU141" s="99"/>
      <c r="DV141" s="99"/>
      <c r="DW141" s="99"/>
      <c r="DX141" s="99"/>
      <c r="DY141" s="99"/>
      <c r="DZ141" s="99"/>
      <c r="EA141" s="99"/>
      <c r="EB141" s="99"/>
      <c r="EC141" s="99"/>
      <c r="ED141" s="99"/>
      <c r="EE141" s="99"/>
      <c r="EF141" s="99"/>
      <c r="EG141" s="99"/>
      <c r="EH141" s="99"/>
      <c r="EI141" s="99"/>
      <c r="EJ141" s="99"/>
      <c r="EK141" s="99"/>
      <c r="EL141" s="99"/>
      <c r="EM141" s="99"/>
      <c r="EN141" s="99"/>
      <c r="EO141" s="99"/>
      <c r="EP141" s="99"/>
      <c r="EQ141" s="99"/>
      <c r="ER141" s="99"/>
      <c r="ES141" s="99"/>
      <c r="ET141" s="99"/>
      <c r="EU141" s="99"/>
      <c r="EV141" s="99"/>
      <c r="EW141" s="99"/>
      <c r="EX141" s="99"/>
      <c r="EY141" s="99"/>
      <c r="EZ141" s="99"/>
      <c r="FA141" s="99"/>
      <c r="FB141" s="99"/>
      <c r="FC141" s="99"/>
      <c r="FD141" s="99"/>
      <c r="FE141" s="99"/>
      <c r="FF141" s="99"/>
      <c r="FG141" s="99"/>
      <c r="FH141" s="99"/>
      <c r="FI141" s="99"/>
      <c r="FJ141" s="99"/>
      <c r="FK141" s="99"/>
      <c r="FL141" s="99"/>
      <c r="FM141" s="99"/>
      <c r="FN141" s="99"/>
      <c r="FO141" s="99"/>
      <c r="FP141" s="99"/>
      <c r="FQ141" s="99"/>
      <c r="FR141" s="99"/>
      <c r="FS141" s="99"/>
      <c r="FT141" s="99"/>
      <c r="FU141" s="99"/>
      <c r="FV141" s="99"/>
      <c r="FW141" s="99"/>
      <c r="FX141" s="99"/>
      <c r="FY141" s="99"/>
      <c r="FZ141" s="99"/>
      <c r="GA141" s="99"/>
      <c r="GB141" s="99"/>
      <c r="GC141" s="99"/>
      <c r="GD141" s="99"/>
      <c r="GE141" s="99"/>
      <c r="GF141" s="99"/>
      <c r="GG141" s="99"/>
      <c r="GH141" s="99"/>
      <c r="GI141" s="99"/>
      <c r="GJ141" s="99"/>
      <c r="GK141" s="99"/>
      <c r="GL141" s="99"/>
      <c r="GM141" s="99"/>
    </row>
    <row r="142" spans="1:195" s="102" customFormat="1" ht="31.5" x14ac:dyDescent="0.25">
      <c r="A142" s="101"/>
      <c r="B142" s="38">
        <v>11</v>
      </c>
      <c r="C142" s="29">
        <v>1</v>
      </c>
      <c r="D142" s="33">
        <v>562360</v>
      </c>
      <c r="E142" s="61" t="s">
        <v>43</v>
      </c>
      <c r="F142" s="29" t="s">
        <v>19</v>
      </c>
      <c r="G142" s="29">
        <v>916</v>
      </c>
      <c r="H142" s="33" t="s">
        <v>14</v>
      </c>
      <c r="I142" s="33" t="s">
        <v>15</v>
      </c>
      <c r="J142" s="31">
        <v>1110562360</v>
      </c>
      <c r="K142" s="29">
        <v>244</v>
      </c>
      <c r="L142" s="34">
        <v>50</v>
      </c>
      <c r="M142" s="34">
        <v>230</v>
      </c>
      <c r="N142" s="34">
        <v>223.21700000000001</v>
      </c>
      <c r="O142" s="71"/>
      <c r="P142" s="72"/>
      <c r="Q142" s="59">
        <f t="shared" si="65"/>
        <v>446.43399999999997</v>
      </c>
      <c r="R142" s="60">
        <f t="shared" si="66"/>
        <v>97.050869565217397</v>
      </c>
      <c r="S142" s="121"/>
      <c r="T142" s="99"/>
      <c r="U142" s="99"/>
      <c r="V142" s="99"/>
      <c r="W142" s="99"/>
      <c r="X142" s="99"/>
      <c r="Y142" s="99"/>
      <c r="Z142" s="99"/>
      <c r="AA142" s="99"/>
      <c r="AB142" s="99"/>
      <c r="AC142" s="99"/>
      <c r="AD142" s="99"/>
      <c r="AE142" s="99"/>
      <c r="AF142" s="99"/>
      <c r="AG142" s="99"/>
      <c r="AH142" s="99"/>
      <c r="AI142" s="99"/>
      <c r="AJ142" s="99"/>
      <c r="AK142" s="99"/>
      <c r="AL142" s="99"/>
      <c r="AM142" s="99"/>
      <c r="AN142" s="99"/>
      <c r="AO142" s="99"/>
      <c r="AP142" s="99"/>
      <c r="AQ142" s="99"/>
      <c r="AR142" s="99"/>
      <c r="AS142" s="99"/>
      <c r="AT142" s="99"/>
      <c r="AU142" s="99"/>
      <c r="AV142" s="99"/>
      <c r="AW142" s="99"/>
      <c r="AX142" s="99"/>
      <c r="AY142" s="99"/>
      <c r="AZ142" s="99"/>
      <c r="BA142" s="99"/>
      <c r="BB142" s="99"/>
      <c r="BC142" s="99"/>
      <c r="BD142" s="99"/>
      <c r="BE142" s="99"/>
      <c r="BF142" s="99"/>
      <c r="BG142" s="99"/>
      <c r="BH142" s="99"/>
      <c r="BI142" s="99"/>
      <c r="BJ142" s="99"/>
      <c r="BK142" s="99"/>
      <c r="BL142" s="99"/>
      <c r="BM142" s="99"/>
      <c r="BN142" s="99"/>
      <c r="BO142" s="99"/>
      <c r="BP142" s="99"/>
      <c r="BQ142" s="99"/>
      <c r="BR142" s="99"/>
      <c r="BS142" s="99"/>
      <c r="BT142" s="99"/>
      <c r="BU142" s="99"/>
      <c r="BV142" s="99"/>
      <c r="BW142" s="99"/>
      <c r="BX142" s="99"/>
      <c r="BY142" s="99"/>
      <c r="BZ142" s="99"/>
      <c r="CA142" s="99"/>
      <c r="CB142" s="99"/>
      <c r="CC142" s="99"/>
      <c r="CD142" s="99"/>
      <c r="CE142" s="99"/>
      <c r="CF142" s="99"/>
      <c r="CG142" s="99"/>
      <c r="CH142" s="99"/>
      <c r="CI142" s="99"/>
      <c r="CJ142" s="99"/>
      <c r="CK142" s="99"/>
      <c r="CL142" s="99"/>
      <c r="CM142" s="99"/>
      <c r="CN142" s="99"/>
      <c r="CO142" s="99"/>
      <c r="CP142" s="99"/>
      <c r="CQ142" s="99"/>
      <c r="CR142" s="99"/>
      <c r="CS142" s="99"/>
      <c r="CT142" s="99"/>
      <c r="CU142" s="99"/>
      <c r="CV142" s="99"/>
      <c r="CW142" s="99"/>
      <c r="CX142" s="99"/>
      <c r="CY142" s="99"/>
      <c r="CZ142" s="99"/>
      <c r="DA142" s="99"/>
      <c r="DB142" s="99"/>
      <c r="DC142" s="99"/>
      <c r="DD142" s="99"/>
      <c r="DE142" s="99"/>
      <c r="DF142" s="99"/>
      <c r="DG142" s="99"/>
      <c r="DH142" s="99"/>
      <c r="DI142" s="99"/>
      <c r="DJ142" s="99"/>
      <c r="DK142" s="99"/>
      <c r="DL142" s="99"/>
      <c r="DM142" s="99"/>
      <c r="DN142" s="99"/>
      <c r="DO142" s="99"/>
      <c r="DP142" s="99"/>
      <c r="DQ142" s="99"/>
      <c r="DR142" s="99"/>
      <c r="DS142" s="99"/>
      <c r="DT142" s="99"/>
      <c r="DU142" s="99"/>
      <c r="DV142" s="99"/>
      <c r="DW142" s="99"/>
      <c r="DX142" s="99"/>
      <c r="DY142" s="99"/>
      <c r="DZ142" s="99"/>
      <c r="EA142" s="99"/>
      <c r="EB142" s="99"/>
      <c r="EC142" s="99"/>
      <c r="ED142" s="99"/>
      <c r="EE142" s="99"/>
      <c r="EF142" s="99"/>
      <c r="EG142" s="99"/>
      <c r="EH142" s="99"/>
      <c r="EI142" s="99"/>
      <c r="EJ142" s="99"/>
      <c r="EK142" s="99"/>
      <c r="EL142" s="99"/>
      <c r="EM142" s="99"/>
      <c r="EN142" s="99"/>
      <c r="EO142" s="99"/>
      <c r="EP142" s="99"/>
      <c r="EQ142" s="99"/>
      <c r="ER142" s="99"/>
      <c r="ES142" s="99"/>
      <c r="ET142" s="99"/>
      <c r="EU142" s="99"/>
      <c r="EV142" s="99"/>
      <c r="EW142" s="99"/>
      <c r="EX142" s="99"/>
      <c r="EY142" s="99"/>
      <c r="EZ142" s="99"/>
      <c r="FA142" s="99"/>
      <c r="FB142" s="99"/>
      <c r="FC142" s="99"/>
      <c r="FD142" s="99"/>
      <c r="FE142" s="99"/>
      <c r="FF142" s="99"/>
      <c r="FG142" s="99"/>
      <c r="FH142" s="99"/>
      <c r="FI142" s="99"/>
      <c r="FJ142" s="99"/>
      <c r="FK142" s="99"/>
      <c r="FL142" s="99"/>
      <c r="FM142" s="99"/>
      <c r="FN142" s="99"/>
      <c r="FO142" s="99"/>
      <c r="FP142" s="99"/>
      <c r="FQ142" s="99"/>
      <c r="FR142" s="99"/>
      <c r="FS142" s="99"/>
      <c r="FT142" s="99"/>
      <c r="FU142" s="99"/>
      <c r="FV142" s="99"/>
      <c r="FW142" s="99"/>
      <c r="FX142" s="99"/>
      <c r="FY142" s="99"/>
      <c r="FZ142" s="99"/>
      <c r="GA142" s="99"/>
      <c r="GB142" s="99"/>
      <c r="GC142" s="99"/>
      <c r="GD142" s="99"/>
      <c r="GE142" s="99"/>
      <c r="GF142" s="99"/>
      <c r="GG142" s="99"/>
      <c r="GH142" s="99"/>
      <c r="GI142" s="99"/>
      <c r="GJ142" s="99"/>
      <c r="GK142" s="99"/>
      <c r="GL142" s="99"/>
      <c r="GM142" s="99"/>
    </row>
    <row r="143" spans="1:195" s="102" customFormat="1" ht="31.5" x14ac:dyDescent="0.25">
      <c r="A143" s="101"/>
      <c r="B143" s="38">
        <v>11</v>
      </c>
      <c r="C143" s="29">
        <v>1</v>
      </c>
      <c r="D143" s="33">
        <v>562380</v>
      </c>
      <c r="E143" s="61" t="s">
        <v>48</v>
      </c>
      <c r="F143" s="29" t="s">
        <v>19</v>
      </c>
      <c r="G143" s="29">
        <v>916</v>
      </c>
      <c r="H143" s="33" t="s">
        <v>14</v>
      </c>
      <c r="I143" s="33" t="s">
        <v>15</v>
      </c>
      <c r="J143" s="31">
        <v>1110562380</v>
      </c>
      <c r="K143" s="29">
        <v>0</v>
      </c>
      <c r="L143" s="34">
        <f>L144</f>
        <v>450</v>
      </c>
      <c r="M143" s="34">
        <f t="shared" ref="M143:N143" si="88">M144</f>
        <v>450</v>
      </c>
      <c r="N143" s="34">
        <f t="shared" si="88"/>
        <v>344.25</v>
      </c>
      <c r="O143" s="71"/>
      <c r="P143" s="72"/>
      <c r="Q143" s="59">
        <f t="shared" si="65"/>
        <v>76.5</v>
      </c>
      <c r="R143" s="60">
        <f t="shared" si="66"/>
        <v>76.5</v>
      </c>
      <c r="S143" s="121"/>
      <c r="T143" s="99"/>
      <c r="U143" s="99"/>
      <c r="V143" s="99"/>
      <c r="W143" s="99"/>
      <c r="X143" s="99"/>
      <c r="Y143" s="99"/>
      <c r="Z143" s="99"/>
      <c r="AA143" s="99"/>
      <c r="AB143" s="99"/>
      <c r="AC143" s="99"/>
      <c r="AD143" s="99"/>
      <c r="AE143" s="99"/>
      <c r="AF143" s="99"/>
      <c r="AG143" s="99"/>
      <c r="AH143" s="99"/>
      <c r="AI143" s="99"/>
      <c r="AJ143" s="99"/>
      <c r="AK143" s="99"/>
      <c r="AL143" s="99"/>
      <c r="AM143" s="99"/>
      <c r="AN143" s="99"/>
      <c r="AO143" s="99"/>
      <c r="AP143" s="99"/>
      <c r="AQ143" s="99"/>
      <c r="AR143" s="99"/>
      <c r="AS143" s="99"/>
      <c r="AT143" s="99"/>
      <c r="AU143" s="99"/>
      <c r="AV143" s="99"/>
      <c r="AW143" s="99"/>
      <c r="AX143" s="99"/>
      <c r="AY143" s="99"/>
      <c r="AZ143" s="99"/>
      <c r="BA143" s="99"/>
      <c r="BB143" s="99"/>
      <c r="BC143" s="99"/>
      <c r="BD143" s="99"/>
      <c r="BE143" s="99"/>
      <c r="BF143" s="99"/>
      <c r="BG143" s="99"/>
      <c r="BH143" s="99"/>
      <c r="BI143" s="99"/>
      <c r="BJ143" s="99"/>
      <c r="BK143" s="99"/>
      <c r="BL143" s="99"/>
      <c r="BM143" s="99"/>
      <c r="BN143" s="99"/>
      <c r="BO143" s="99"/>
      <c r="BP143" s="99"/>
      <c r="BQ143" s="99"/>
      <c r="BR143" s="99"/>
      <c r="BS143" s="99"/>
      <c r="BT143" s="99"/>
      <c r="BU143" s="99"/>
      <c r="BV143" s="99"/>
      <c r="BW143" s="99"/>
      <c r="BX143" s="99"/>
      <c r="BY143" s="99"/>
      <c r="BZ143" s="99"/>
      <c r="CA143" s="99"/>
      <c r="CB143" s="99"/>
      <c r="CC143" s="99"/>
      <c r="CD143" s="99"/>
      <c r="CE143" s="99"/>
      <c r="CF143" s="99"/>
      <c r="CG143" s="99"/>
      <c r="CH143" s="99"/>
      <c r="CI143" s="99"/>
      <c r="CJ143" s="99"/>
      <c r="CK143" s="99"/>
      <c r="CL143" s="99"/>
      <c r="CM143" s="99"/>
      <c r="CN143" s="99"/>
      <c r="CO143" s="99"/>
      <c r="CP143" s="99"/>
      <c r="CQ143" s="99"/>
      <c r="CR143" s="99"/>
      <c r="CS143" s="99"/>
      <c r="CT143" s="99"/>
      <c r="CU143" s="99"/>
      <c r="CV143" s="99"/>
      <c r="CW143" s="99"/>
      <c r="CX143" s="99"/>
      <c r="CY143" s="99"/>
      <c r="CZ143" s="99"/>
      <c r="DA143" s="99"/>
      <c r="DB143" s="99"/>
      <c r="DC143" s="99"/>
      <c r="DD143" s="99"/>
      <c r="DE143" s="99"/>
      <c r="DF143" s="99"/>
      <c r="DG143" s="99"/>
      <c r="DH143" s="99"/>
      <c r="DI143" s="99"/>
      <c r="DJ143" s="99"/>
      <c r="DK143" s="99"/>
      <c r="DL143" s="99"/>
      <c r="DM143" s="99"/>
      <c r="DN143" s="99"/>
      <c r="DO143" s="99"/>
      <c r="DP143" s="99"/>
      <c r="DQ143" s="99"/>
      <c r="DR143" s="99"/>
      <c r="DS143" s="99"/>
      <c r="DT143" s="99"/>
      <c r="DU143" s="99"/>
      <c r="DV143" s="99"/>
      <c r="DW143" s="99"/>
      <c r="DX143" s="99"/>
      <c r="DY143" s="99"/>
      <c r="DZ143" s="99"/>
      <c r="EA143" s="99"/>
      <c r="EB143" s="99"/>
      <c r="EC143" s="99"/>
      <c r="ED143" s="99"/>
      <c r="EE143" s="99"/>
      <c r="EF143" s="99"/>
      <c r="EG143" s="99"/>
      <c r="EH143" s="99"/>
      <c r="EI143" s="99"/>
      <c r="EJ143" s="99"/>
      <c r="EK143" s="99"/>
      <c r="EL143" s="99"/>
      <c r="EM143" s="99"/>
      <c r="EN143" s="99"/>
      <c r="EO143" s="99"/>
      <c r="EP143" s="99"/>
      <c r="EQ143" s="99"/>
      <c r="ER143" s="99"/>
      <c r="ES143" s="99"/>
      <c r="ET143" s="99"/>
      <c r="EU143" s="99"/>
      <c r="EV143" s="99"/>
      <c r="EW143" s="99"/>
      <c r="EX143" s="99"/>
      <c r="EY143" s="99"/>
      <c r="EZ143" s="99"/>
      <c r="FA143" s="99"/>
      <c r="FB143" s="99"/>
      <c r="FC143" s="99"/>
      <c r="FD143" s="99"/>
      <c r="FE143" s="99"/>
      <c r="FF143" s="99"/>
      <c r="FG143" s="99"/>
      <c r="FH143" s="99"/>
      <c r="FI143" s="99"/>
      <c r="FJ143" s="99"/>
      <c r="FK143" s="99"/>
      <c r="FL143" s="99"/>
      <c r="FM143" s="99"/>
      <c r="FN143" s="99"/>
      <c r="FO143" s="99"/>
      <c r="FP143" s="99"/>
      <c r="FQ143" s="99"/>
      <c r="FR143" s="99"/>
      <c r="FS143" s="99"/>
      <c r="FT143" s="99"/>
      <c r="FU143" s="99"/>
      <c r="FV143" s="99"/>
      <c r="FW143" s="99"/>
      <c r="FX143" s="99"/>
      <c r="FY143" s="99"/>
      <c r="FZ143" s="99"/>
      <c r="GA143" s="99"/>
      <c r="GB143" s="99"/>
      <c r="GC143" s="99"/>
      <c r="GD143" s="99"/>
      <c r="GE143" s="99"/>
      <c r="GF143" s="99"/>
      <c r="GG143" s="99"/>
      <c r="GH143" s="99"/>
      <c r="GI143" s="99"/>
      <c r="GJ143" s="99"/>
      <c r="GK143" s="99"/>
      <c r="GL143" s="99"/>
      <c r="GM143" s="99"/>
    </row>
    <row r="144" spans="1:195" s="102" customFormat="1" ht="31.5" x14ac:dyDescent="0.25">
      <c r="A144" s="101"/>
      <c r="B144" s="38">
        <v>11</v>
      </c>
      <c r="C144" s="29">
        <v>1</v>
      </c>
      <c r="D144" s="33">
        <v>562380</v>
      </c>
      <c r="E144" s="61" t="s">
        <v>44</v>
      </c>
      <c r="F144" s="29" t="s">
        <v>19</v>
      </c>
      <c r="G144" s="29">
        <v>916</v>
      </c>
      <c r="H144" s="33" t="s">
        <v>14</v>
      </c>
      <c r="I144" s="33" t="s">
        <v>15</v>
      </c>
      <c r="J144" s="31">
        <v>1110562380</v>
      </c>
      <c r="K144" s="29">
        <v>244</v>
      </c>
      <c r="L144" s="34">
        <v>450</v>
      </c>
      <c r="M144" s="34">
        <v>450</v>
      </c>
      <c r="N144" s="34">
        <v>344.25</v>
      </c>
      <c r="O144" s="71"/>
      <c r="P144" s="72"/>
      <c r="Q144" s="59">
        <f t="shared" si="65"/>
        <v>76.5</v>
      </c>
      <c r="R144" s="60">
        <f t="shared" si="66"/>
        <v>76.5</v>
      </c>
      <c r="S144" s="121"/>
      <c r="T144" s="99"/>
      <c r="U144" s="99"/>
      <c r="V144" s="99"/>
      <c r="W144" s="99"/>
      <c r="X144" s="99"/>
      <c r="Y144" s="99"/>
      <c r="Z144" s="99"/>
      <c r="AA144" s="99"/>
      <c r="AB144" s="99"/>
      <c r="AC144" s="99"/>
      <c r="AD144" s="99"/>
      <c r="AE144" s="99"/>
      <c r="AF144" s="99"/>
      <c r="AG144" s="99"/>
      <c r="AH144" s="99"/>
      <c r="AI144" s="99"/>
      <c r="AJ144" s="99"/>
      <c r="AK144" s="99"/>
      <c r="AL144" s="99"/>
      <c r="AM144" s="99"/>
      <c r="AN144" s="99"/>
      <c r="AO144" s="99"/>
      <c r="AP144" s="99"/>
      <c r="AQ144" s="99"/>
      <c r="AR144" s="99"/>
      <c r="AS144" s="99"/>
      <c r="AT144" s="99"/>
      <c r="AU144" s="99"/>
      <c r="AV144" s="99"/>
      <c r="AW144" s="99"/>
      <c r="AX144" s="99"/>
      <c r="AY144" s="99"/>
      <c r="AZ144" s="99"/>
      <c r="BA144" s="99"/>
      <c r="BB144" s="99"/>
      <c r="BC144" s="99"/>
      <c r="BD144" s="99"/>
      <c r="BE144" s="99"/>
      <c r="BF144" s="99"/>
      <c r="BG144" s="99"/>
      <c r="BH144" s="99"/>
      <c r="BI144" s="99"/>
      <c r="BJ144" s="99"/>
      <c r="BK144" s="99"/>
      <c r="BL144" s="99"/>
      <c r="BM144" s="99"/>
      <c r="BN144" s="99"/>
      <c r="BO144" s="99"/>
      <c r="BP144" s="99"/>
      <c r="BQ144" s="99"/>
      <c r="BR144" s="99"/>
      <c r="BS144" s="99"/>
      <c r="BT144" s="99"/>
      <c r="BU144" s="99"/>
      <c r="BV144" s="99"/>
      <c r="BW144" s="99"/>
      <c r="BX144" s="99"/>
      <c r="BY144" s="99"/>
      <c r="BZ144" s="99"/>
      <c r="CA144" s="99"/>
      <c r="CB144" s="99"/>
      <c r="CC144" s="99"/>
      <c r="CD144" s="99"/>
      <c r="CE144" s="99"/>
      <c r="CF144" s="99"/>
      <c r="CG144" s="99"/>
      <c r="CH144" s="99"/>
      <c r="CI144" s="99"/>
      <c r="CJ144" s="99"/>
      <c r="CK144" s="99"/>
      <c r="CL144" s="99"/>
      <c r="CM144" s="99"/>
      <c r="CN144" s="99"/>
      <c r="CO144" s="99"/>
      <c r="CP144" s="99"/>
      <c r="CQ144" s="99"/>
      <c r="CR144" s="99"/>
      <c r="CS144" s="99"/>
      <c r="CT144" s="99"/>
      <c r="CU144" s="99"/>
      <c r="CV144" s="99"/>
      <c r="CW144" s="99"/>
      <c r="CX144" s="99"/>
      <c r="CY144" s="99"/>
      <c r="CZ144" s="99"/>
      <c r="DA144" s="99"/>
      <c r="DB144" s="99"/>
      <c r="DC144" s="99"/>
      <c r="DD144" s="99"/>
      <c r="DE144" s="99"/>
      <c r="DF144" s="99"/>
      <c r="DG144" s="99"/>
      <c r="DH144" s="99"/>
      <c r="DI144" s="99"/>
      <c r="DJ144" s="99"/>
      <c r="DK144" s="99"/>
      <c r="DL144" s="99"/>
      <c r="DM144" s="99"/>
      <c r="DN144" s="99"/>
      <c r="DO144" s="99"/>
      <c r="DP144" s="99"/>
      <c r="DQ144" s="99"/>
      <c r="DR144" s="99"/>
      <c r="DS144" s="99"/>
      <c r="DT144" s="99"/>
      <c r="DU144" s="99"/>
      <c r="DV144" s="99"/>
      <c r="DW144" s="99"/>
      <c r="DX144" s="99"/>
      <c r="DY144" s="99"/>
      <c r="DZ144" s="99"/>
      <c r="EA144" s="99"/>
      <c r="EB144" s="99"/>
      <c r="EC144" s="99"/>
      <c r="ED144" s="99"/>
      <c r="EE144" s="99"/>
      <c r="EF144" s="99"/>
      <c r="EG144" s="99"/>
      <c r="EH144" s="99"/>
      <c r="EI144" s="99"/>
      <c r="EJ144" s="99"/>
      <c r="EK144" s="99"/>
      <c r="EL144" s="99"/>
      <c r="EM144" s="99"/>
      <c r="EN144" s="99"/>
      <c r="EO144" s="99"/>
      <c r="EP144" s="99"/>
      <c r="EQ144" s="99"/>
      <c r="ER144" s="99"/>
      <c r="ES144" s="99"/>
      <c r="ET144" s="99"/>
      <c r="EU144" s="99"/>
      <c r="EV144" s="99"/>
      <c r="EW144" s="99"/>
      <c r="EX144" s="99"/>
      <c r="EY144" s="99"/>
      <c r="EZ144" s="99"/>
      <c r="FA144" s="99"/>
      <c r="FB144" s="99"/>
      <c r="FC144" s="99"/>
      <c r="FD144" s="99"/>
      <c r="FE144" s="99"/>
      <c r="FF144" s="99"/>
      <c r="FG144" s="99"/>
      <c r="FH144" s="99"/>
      <c r="FI144" s="99"/>
      <c r="FJ144" s="99"/>
      <c r="FK144" s="99"/>
      <c r="FL144" s="99"/>
      <c r="FM144" s="99"/>
      <c r="FN144" s="99"/>
      <c r="FO144" s="99"/>
      <c r="FP144" s="99"/>
      <c r="FQ144" s="99"/>
      <c r="FR144" s="99"/>
      <c r="FS144" s="99"/>
      <c r="FT144" s="99"/>
      <c r="FU144" s="99"/>
      <c r="FV144" s="99"/>
      <c r="FW144" s="99"/>
      <c r="FX144" s="99"/>
      <c r="FY144" s="99"/>
      <c r="FZ144" s="99"/>
      <c r="GA144" s="99"/>
      <c r="GB144" s="99"/>
      <c r="GC144" s="99"/>
      <c r="GD144" s="99"/>
      <c r="GE144" s="99"/>
      <c r="GF144" s="99"/>
      <c r="GG144" s="99"/>
      <c r="GH144" s="99"/>
      <c r="GI144" s="99"/>
      <c r="GJ144" s="99"/>
      <c r="GK144" s="99"/>
      <c r="GL144" s="99"/>
      <c r="GM144" s="99"/>
    </row>
    <row r="145" spans="1:195" s="102" customFormat="1" ht="31.5" x14ac:dyDescent="0.25">
      <c r="A145" s="101"/>
      <c r="B145" s="38">
        <v>11</v>
      </c>
      <c r="C145" s="29">
        <v>1</v>
      </c>
      <c r="D145" s="33">
        <v>562400</v>
      </c>
      <c r="E145" s="61" t="s">
        <v>57</v>
      </c>
      <c r="F145" s="29" t="s">
        <v>19</v>
      </c>
      <c r="G145" s="29">
        <v>916</v>
      </c>
      <c r="H145" s="33" t="s">
        <v>14</v>
      </c>
      <c r="I145" s="33" t="s">
        <v>15</v>
      </c>
      <c r="J145" s="31">
        <v>1110562400</v>
      </c>
      <c r="K145" s="29">
        <v>0</v>
      </c>
      <c r="L145" s="34">
        <v>0</v>
      </c>
      <c r="M145" s="34">
        <v>0</v>
      </c>
      <c r="N145" s="34">
        <v>0</v>
      </c>
      <c r="O145" s="71"/>
      <c r="P145" s="72"/>
      <c r="Q145" s="59">
        <v>0</v>
      </c>
      <c r="R145" s="60">
        <v>0</v>
      </c>
      <c r="S145" s="121"/>
      <c r="T145" s="99"/>
      <c r="U145" s="99"/>
      <c r="V145" s="99"/>
      <c r="W145" s="99"/>
      <c r="X145" s="99"/>
      <c r="Y145" s="99"/>
      <c r="Z145" s="99"/>
      <c r="AA145" s="99"/>
      <c r="AB145" s="99"/>
      <c r="AC145" s="99"/>
      <c r="AD145" s="99"/>
      <c r="AE145" s="99"/>
      <c r="AF145" s="99"/>
      <c r="AG145" s="99"/>
      <c r="AH145" s="99"/>
      <c r="AI145" s="99"/>
      <c r="AJ145" s="99"/>
      <c r="AK145" s="99"/>
      <c r="AL145" s="99"/>
      <c r="AM145" s="99"/>
      <c r="AN145" s="99"/>
      <c r="AO145" s="99"/>
      <c r="AP145" s="99"/>
      <c r="AQ145" s="99"/>
      <c r="AR145" s="99"/>
      <c r="AS145" s="99"/>
      <c r="AT145" s="99"/>
      <c r="AU145" s="99"/>
      <c r="AV145" s="99"/>
      <c r="AW145" s="99"/>
      <c r="AX145" s="99"/>
      <c r="AY145" s="99"/>
      <c r="AZ145" s="99"/>
      <c r="BA145" s="99"/>
      <c r="BB145" s="99"/>
      <c r="BC145" s="99"/>
      <c r="BD145" s="99"/>
      <c r="BE145" s="99"/>
      <c r="BF145" s="99"/>
      <c r="BG145" s="99"/>
      <c r="BH145" s="99"/>
      <c r="BI145" s="99"/>
      <c r="BJ145" s="99"/>
      <c r="BK145" s="99"/>
      <c r="BL145" s="99"/>
      <c r="BM145" s="99"/>
      <c r="BN145" s="99"/>
      <c r="BO145" s="99"/>
      <c r="BP145" s="99"/>
      <c r="BQ145" s="99"/>
      <c r="BR145" s="99"/>
      <c r="BS145" s="99"/>
      <c r="BT145" s="99"/>
      <c r="BU145" s="99"/>
      <c r="BV145" s="99"/>
      <c r="BW145" s="99"/>
      <c r="BX145" s="99"/>
      <c r="BY145" s="99"/>
      <c r="BZ145" s="99"/>
      <c r="CA145" s="99"/>
      <c r="CB145" s="99"/>
      <c r="CC145" s="99"/>
      <c r="CD145" s="99"/>
      <c r="CE145" s="99"/>
      <c r="CF145" s="99"/>
      <c r="CG145" s="99"/>
      <c r="CH145" s="99"/>
      <c r="CI145" s="99"/>
      <c r="CJ145" s="99"/>
      <c r="CK145" s="99"/>
      <c r="CL145" s="99"/>
      <c r="CM145" s="99"/>
      <c r="CN145" s="99"/>
      <c r="CO145" s="99"/>
      <c r="CP145" s="99"/>
      <c r="CQ145" s="99"/>
      <c r="CR145" s="99"/>
      <c r="CS145" s="99"/>
      <c r="CT145" s="99"/>
      <c r="CU145" s="99"/>
      <c r="CV145" s="99"/>
      <c r="CW145" s="99"/>
      <c r="CX145" s="99"/>
      <c r="CY145" s="99"/>
      <c r="CZ145" s="99"/>
      <c r="DA145" s="99"/>
      <c r="DB145" s="99"/>
      <c r="DC145" s="99"/>
      <c r="DD145" s="99"/>
      <c r="DE145" s="99"/>
      <c r="DF145" s="99"/>
      <c r="DG145" s="99"/>
      <c r="DH145" s="99"/>
      <c r="DI145" s="99"/>
      <c r="DJ145" s="99"/>
      <c r="DK145" s="99"/>
      <c r="DL145" s="99"/>
      <c r="DM145" s="99"/>
      <c r="DN145" s="99"/>
      <c r="DO145" s="99"/>
      <c r="DP145" s="99"/>
      <c r="DQ145" s="99"/>
      <c r="DR145" s="99"/>
      <c r="DS145" s="99"/>
      <c r="DT145" s="99"/>
      <c r="DU145" s="99"/>
      <c r="DV145" s="99"/>
      <c r="DW145" s="99"/>
      <c r="DX145" s="99"/>
      <c r="DY145" s="99"/>
      <c r="DZ145" s="99"/>
      <c r="EA145" s="99"/>
      <c r="EB145" s="99"/>
      <c r="EC145" s="99"/>
      <c r="ED145" s="99"/>
      <c r="EE145" s="99"/>
      <c r="EF145" s="99"/>
      <c r="EG145" s="99"/>
      <c r="EH145" s="99"/>
      <c r="EI145" s="99"/>
      <c r="EJ145" s="99"/>
      <c r="EK145" s="99"/>
      <c r="EL145" s="99"/>
      <c r="EM145" s="99"/>
      <c r="EN145" s="99"/>
      <c r="EO145" s="99"/>
      <c r="EP145" s="99"/>
      <c r="EQ145" s="99"/>
      <c r="ER145" s="99"/>
      <c r="ES145" s="99"/>
      <c r="ET145" s="99"/>
      <c r="EU145" s="99"/>
      <c r="EV145" s="99"/>
      <c r="EW145" s="99"/>
      <c r="EX145" s="99"/>
      <c r="EY145" s="99"/>
      <c r="EZ145" s="99"/>
      <c r="FA145" s="99"/>
      <c r="FB145" s="99"/>
      <c r="FC145" s="99"/>
      <c r="FD145" s="99"/>
      <c r="FE145" s="99"/>
      <c r="FF145" s="99"/>
      <c r="FG145" s="99"/>
      <c r="FH145" s="99"/>
      <c r="FI145" s="99"/>
      <c r="FJ145" s="99"/>
      <c r="FK145" s="99"/>
      <c r="FL145" s="99"/>
      <c r="FM145" s="99"/>
      <c r="FN145" s="99"/>
      <c r="FO145" s="99"/>
      <c r="FP145" s="99"/>
      <c r="FQ145" s="99"/>
      <c r="FR145" s="99"/>
      <c r="FS145" s="99"/>
      <c r="FT145" s="99"/>
      <c r="FU145" s="99"/>
      <c r="FV145" s="99"/>
      <c r="FW145" s="99"/>
      <c r="FX145" s="99"/>
      <c r="FY145" s="99"/>
      <c r="FZ145" s="99"/>
      <c r="GA145" s="99"/>
      <c r="GB145" s="99"/>
      <c r="GC145" s="99"/>
      <c r="GD145" s="99"/>
      <c r="GE145" s="99"/>
      <c r="GF145" s="99"/>
      <c r="GG145" s="99"/>
      <c r="GH145" s="99"/>
      <c r="GI145" s="99"/>
      <c r="GJ145" s="99"/>
      <c r="GK145" s="99"/>
      <c r="GL145" s="99"/>
      <c r="GM145" s="99"/>
    </row>
    <row r="146" spans="1:195" s="102" customFormat="1" ht="31.5" x14ac:dyDescent="0.25">
      <c r="A146" s="101"/>
      <c r="B146" s="38">
        <v>11</v>
      </c>
      <c r="C146" s="29">
        <v>1</v>
      </c>
      <c r="D146" s="33">
        <v>562400</v>
      </c>
      <c r="E146" s="61" t="s">
        <v>43</v>
      </c>
      <c r="F146" s="29" t="s">
        <v>19</v>
      </c>
      <c r="G146" s="29">
        <v>916</v>
      </c>
      <c r="H146" s="33" t="s">
        <v>14</v>
      </c>
      <c r="I146" s="33" t="s">
        <v>15</v>
      </c>
      <c r="J146" s="31">
        <v>1110562400</v>
      </c>
      <c r="K146" s="29">
        <v>244</v>
      </c>
      <c r="L146" s="34">
        <v>0</v>
      </c>
      <c r="M146" s="34">
        <v>0</v>
      </c>
      <c r="N146" s="34">
        <v>0</v>
      </c>
      <c r="O146" s="71"/>
      <c r="P146" s="72"/>
      <c r="Q146" s="59">
        <v>0</v>
      </c>
      <c r="R146" s="60">
        <v>0</v>
      </c>
      <c r="S146" s="121"/>
      <c r="T146" s="99"/>
      <c r="U146" s="99"/>
      <c r="V146" s="99"/>
      <c r="W146" s="99"/>
      <c r="X146" s="99"/>
      <c r="Y146" s="99"/>
      <c r="Z146" s="99"/>
      <c r="AA146" s="99"/>
      <c r="AB146" s="99"/>
      <c r="AC146" s="99"/>
      <c r="AD146" s="99"/>
      <c r="AE146" s="99"/>
      <c r="AF146" s="99"/>
      <c r="AG146" s="99"/>
      <c r="AH146" s="99"/>
      <c r="AI146" s="99"/>
      <c r="AJ146" s="99"/>
      <c r="AK146" s="99"/>
      <c r="AL146" s="99"/>
      <c r="AM146" s="99"/>
      <c r="AN146" s="99"/>
      <c r="AO146" s="99"/>
      <c r="AP146" s="99"/>
      <c r="AQ146" s="99"/>
      <c r="AR146" s="99"/>
      <c r="AS146" s="99"/>
      <c r="AT146" s="99"/>
      <c r="AU146" s="99"/>
      <c r="AV146" s="99"/>
      <c r="AW146" s="99"/>
      <c r="AX146" s="99"/>
      <c r="AY146" s="99"/>
      <c r="AZ146" s="99"/>
      <c r="BA146" s="99"/>
      <c r="BB146" s="99"/>
      <c r="BC146" s="99"/>
      <c r="BD146" s="99"/>
      <c r="BE146" s="99"/>
      <c r="BF146" s="99"/>
      <c r="BG146" s="99"/>
      <c r="BH146" s="99"/>
      <c r="BI146" s="99"/>
      <c r="BJ146" s="99"/>
      <c r="BK146" s="99"/>
      <c r="BL146" s="99"/>
      <c r="BM146" s="99"/>
      <c r="BN146" s="99"/>
      <c r="BO146" s="99"/>
      <c r="BP146" s="99"/>
      <c r="BQ146" s="99"/>
      <c r="BR146" s="99"/>
      <c r="BS146" s="99"/>
      <c r="BT146" s="99"/>
      <c r="BU146" s="99"/>
      <c r="BV146" s="99"/>
      <c r="BW146" s="99"/>
      <c r="BX146" s="99"/>
      <c r="BY146" s="99"/>
      <c r="BZ146" s="99"/>
      <c r="CA146" s="99"/>
      <c r="CB146" s="99"/>
      <c r="CC146" s="99"/>
      <c r="CD146" s="99"/>
      <c r="CE146" s="99"/>
      <c r="CF146" s="99"/>
      <c r="CG146" s="99"/>
      <c r="CH146" s="99"/>
      <c r="CI146" s="99"/>
      <c r="CJ146" s="99"/>
      <c r="CK146" s="99"/>
      <c r="CL146" s="99"/>
      <c r="CM146" s="99"/>
      <c r="CN146" s="99"/>
      <c r="CO146" s="99"/>
      <c r="CP146" s="99"/>
      <c r="CQ146" s="99"/>
      <c r="CR146" s="99"/>
      <c r="CS146" s="99"/>
      <c r="CT146" s="99"/>
      <c r="CU146" s="99"/>
      <c r="CV146" s="99"/>
      <c r="CW146" s="99"/>
      <c r="CX146" s="99"/>
      <c r="CY146" s="99"/>
      <c r="CZ146" s="99"/>
      <c r="DA146" s="99"/>
      <c r="DB146" s="99"/>
      <c r="DC146" s="99"/>
      <c r="DD146" s="99"/>
      <c r="DE146" s="99"/>
      <c r="DF146" s="99"/>
      <c r="DG146" s="99"/>
      <c r="DH146" s="99"/>
      <c r="DI146" s="99"/>
      <c r="DJ146" s="99"/>
      <c r="DK146" s="99"/>
      <c r="DL146" s="99"/>
      <c r="DM146" s="99"/>
      <c r="DN146" s="99"/>
      <c r="DO146" s="99"/>
      <c r="DP146" s="99"/>
      <c r="DQ146" s="99"/>
      <c r="DR146" s="99"/>
      <c r="DS146" s="99"/>
      <c r="DT146" s="99"/>
      <c r="DU146" s="99"/>
      <c r="DV146" s="99"/>
      <c r="DW146" s="99"/>
      <c r="DX146" s="99"/>
      <c r="DY146" s="99"/>
      <c r="DZ146" s="99"/>
      <c r="EA146" s="99"/>
      <c r="EB146" s="99"/>
      <c r="EC146" s="99"/>
      <c r="ED146" s="99"/>
      <c r="EE146" s="99"/>
      <c r="EF146" s="99"/>
      <c r="EG146" s="99"/>
      <c r="EH146" s="99"/>
      <c r="EI146" s="99"/>
      <c r="EJ146" s="99"/>
      <c r="EK146" s="99"/>
      <c r="EL146" s="99"/>
      <c r="EM146" s="99"/>
      <c r="EN146" s="99"/>
      <c r="EO146" s="99"/>
      <c r="EP146" s="99"/>
      <c r="EQ146" s="99"/>
      <c r="ER146" s="99"/>
      <c r="ES146" s="99"/>
      <c r="ET146" s="99"/>
      <c r="EU146" s="99"/>
      <c r="EV146" s="99"/>
      <c r="EW146" s="99"/>
      <c r="EX146" s="99"/>
      <c r="EY146" s="99"/>
      <c r="EZ146" s="99"/>
      <c r="FA146" s="99"/>
      <c r="FB146" s="99"/>
      <c r="FC146" s="99"/>
      <c r="FD146" s="99"/>
      <c r="FE146" s="99"/>
      <c r="FF146" s="99"/>
      <c r="FG146" s="99"/>
      <c r="FH146" s="99"/>
      <c r="FI146" s="99"/>
      <c r="FJ146" s="99"/>
      <c r="FK146" s="99"/>
      <c r="FL146" s="99"/>
      <c r="FM146" s="99"/>
      <c r="FN146" s="99"/>
      <c r="FO146" s="99"/>
      <c r="FP146" s="99"/>
      <c r="FQ146" s="99"/>
      <c r="FR146" s="99"/>
      <c r="FS146" s="99"/>
      <c r="FT146" s="99"/>
      <c r="FU146" s="99"/>
      <c r="FV146" s="99"/>
      <c r="FW146" s="99"/>
      <c r="FX146" s="99"/>
      <c r="FY146" s="99"/>
      <c r="FZ146" s="99"/>
      <c r="GA146" s="99"/>
      <c r="GB146" s="99"/>
      <c r="GC146" s="99"/>
      <c r="GD146" s="99"/>
      <c r="GE146" s="99"/>
      <c r="GF146" s="99"/>
      <c r="GG146" s="99"/>
      <c r="GH146" s="99"/>
      <c r="GI146" s="99"/>
      <c r="GJ146" s="99"/>
      <c r="GK146" s="99"/>
      <c r="GL146" s="99"/>
      <c r="GM146" s="99"/>
    </row>
    <row r="147" spans="1:195" s="102" customFormat="1" ht="31.5" x14ac:dyDescent="0.25">
      <c r="A147" s="101"/>
      <c r="B147" s="38">
        <v>11</v>
      </c>
      <c r="C147" s="29">
        <v>1</v>
      </c>
      <c r="D147" s="33">
        <v>562410</v>
      </c>
      <c r="E147" s="61" t="s">
        <v>41</v>
      </c>
      <c r="F147" s="29" t="s">
        <v>19</v>
      </c>
      <c r="G147" s="29">
        <v>916</v>
      </c>
      <c r="H147" s="33" t="s">
        <v>14</v>
      </c>
      <c r="I147" s="33" t="s">
        <v>15</v>
      </c>
      <c r="J147" s="31">
        <v>1110562410</v>
      </c>
      <c r="K147" s="29">
        <v>0</v>
      </c>
      <c r="L147" s="34">
        <f>L148</f>
        <v>0</v>
      </c>
      <c r="M147" s="34">
        <f t="shared" ref="M147:N147" si="89">M148</f>
        <v>350</v>
      </c>
      <c r="N147" s="34">
        <f t="shared" si="89"/>
        <v>279.54000000000002</v>
      </c>
      <c r="O147" s="71"/>
      <c r="P147" s="72"/>
      <c r="Q147" s="59">
        <v>0</v>
      </c>
      <c r="R147" s="60">
        <f t="shared" si="66"/>
        <v>79.868571428571428</v>
      </c>
      <c r="S147" s="121"/>
      <c r="T147" s="99"/>
      <c r="U147" s="99"/>
      <c r="V147" s="99"/>
      <c r="W147" s="99"/>
      <c r="X147" s="99"/>
      <c r="Y147" s="99"/>
      <c r="Z147" s="99"/>
      <c r="AA147" s="99"/>
      <c r="AB147" s="99"/>
      <c r="AC147" s="99"/>
      <c r="AD147" s="99"/>
      <c r="AE147" s="99"/>
      <c r="AF147" s="99"/>
      <c r="AG147" s="99"/>
      <c r="AH147" s="99"/>
      <c r="AI147" s="99"/>
      <c r="AJ147" s="99"/>
      <c r="AK147" s="99"/>
      <c r="AL147" s="99"/>
      <c r="AM147" s="99"/>
      <c r="AN147" s="99"/>
      <c r="AO147" s="99"/>
      <c r="AP147" s="99"/>
      <c r="AQ147" s="99"/>
      <c r="AR147" s="99"/>
      <c r="AS147" s="99"/>
      <c r="AT147" s="99"/>
      <c r="AU147" s="99"/>
      <c r="AV147" s="99"/>
      <c r="AW147" s="99"/>
      <c r="AX147" s="99"/>
      <c r="AY147" s="99"/>
      <c r="AZ147" s="99"/>
      <c r="BA147" s="99"/>
      <c r="BB147" s="99"/>
      <c r="BC147" s="99"/>
      <c r="BD147" s="99"/>
      <c r="BE147" s="99"/>
      <c r="BF147" s="99"/>
      <c r="BG147" s="99"/>
      <c r="BH147" s="99"/>
      <c r="BI147" s="99"/>
      <c r="BJ147" s="99"/>
      <c r="BK147" s="99"/>
      <c r="BL147" s="99"/>
      <c r="BM147" s="99"/>
      <c r="BN147" s="99"/>
      <c r="BO147" s="99"/>
      <c r="BP147" s="99"/>
      <c r="BQ147" s="99"/>
      <c r="BR147" s="99"/>
      <c r="BS147" s="99"/>
      <c r="BT147" s="99"/>
      <c r="BU147" s="99"/>
      <c r="BV147" s="99"/>
      <c r="BW147" s="99"/>
      <c r="BX147" s="99"/>
      <c r="BY147" s="99"/>
      <c r="BZ147" s="99"/>
      <c r="CA147" s="99"/>
      <c r="CB147" s="99"/>
      <c r="CC147" s="99"/>
      <c r="CD147" s="99"/>
      <c r="CE147" s="99"/>
      <c r="CF147" s="99"/>
      <c r="CG147" s="99"/>
      <c r="CH147" s="99"/>
      <c r="CI147" s="99"/>
      <c r="CJ147" s="99"/>
      <c r="CK147" s="99"/>
      <c r="CL147" s="99"/>
      <c r="CM147" s="99"/>
      <c r="CN147" s="99"/>
      <c r="CO147" s="99"/>
      <c r="CP147" s="99"/>
      <c r="CQ147" s="99"/>
      <c r="CR147" s="99"/>
      <c r="CS147" s="99"/>
      <c r="CT147" s="99"/>
      <c r="CU147" s="99"/>
      <c r="CV147" s="99"/>
      <c r="CW147" s="99"/>
      <c r="CX147" s="99"/>
      <c r="CY147" s="99"/>
      <c r="CZ147" s="99"/>
      <c r="DA147" s="99"/>
      <c r="DB147" s="99"/>
      <c r="DC147" s="99"/>
      <c r="DD147" s="99"/>
      <c r="DE147" s="99"/>
      <c r="DF147" s="99"/>
      <c r="DG147" s="99"/>
      <c r="DH147" s="99"/>
      <c r="DI147" s="99"/>
      <c r="DJ147" s="99"/>
      <c r="DK147" s="99"/>
      <c r="DL147" s="99"/>
      <c r="DM147" s="99"/>
      <c r="DN147" s="99"/>
      <c r="DO147" s="99"/>
      <c r="DP147" s="99"/>
      <c r="DQ147" s="99"/>
      <c r="DR147" s="99"/>
      <c r="DS147" s="99"/>
      <c r="DT147" s="99"/>
      <c r="DU147" s="99"/>
      <c r="DV147" s="99"/>
      <c r="DW147" s="99"/>
      <c r="DX147" s="99"/>
      <c r="DY147" s="99"/>
      <c r="DZ147" s="99"/>
      <c r="EA147" s="99"/>
      <c r="EB147" s="99"/>
      <c r="EC147" s="99"/>
      <c r="ED147" s="99"/>
      <c r="EE147" s="99"/>
      <c r="EF147" s="99"/>
      <c r="EG147" s="99"/>
      <c r="EH147" s="99"/>
      <c r="EI147" s="99"/>
      <c r="EJ147" s="99"/>
      <c r="EK147" s="99"/>
      <c r="EL147" s="99"/>
      <c r="EM147" s="99"/>
      <c r="EN147" s="99"/>
      <c r="EO147" s="99"/>
      <c r="EP147" s="99"/>
      <c r="EQ147" s="99"/>
      <c r="ER147" s="99"/>
      <c r="ES147" s="99"/>
      <c r="ET147" s="99"/>
      <c r="EU147" s="99"/>
      <c r="EV147" s="99"/>
      <c r="EW147" s="99"/>
      <c r="EX147" s="99"/>
      <c r="EY147" s="99"/>
      <c r="EZ147" s="99"/>
      <c r="FA147" s="99"/>
      <c r="FB147" s="99"/>
      <c r="FC147" s="99"/>
      <c r="FD147" s="99"/>
      <c r="FE147" s="99"/>
      <c r="FF147" s="99"/>
      <c r="FG147" s="99"/>
      <c r="FH147" s="99"/>
      <c r="FI147" s="99"/>
      <c r="FJ147" s="99"/>
      <c r="FK147" s="99"/>
      <c r="FL147" s="99"/>
      <c r="FM147" s="99"/>
      <c r="FN147" s="99"/>
      <c r="FO147" s="99"/>
      <c r="FP147" s="99"/>
      <c r="FQ147" s="99"/>
      <c r="FR147" s="99"/>
      <c r="FS147" s="99"/>
      <c r="FT147" s="99"/>
      <c r="FU147" s="99"/>
      <c r="FV147" s="99"/>
      <c r="FW147" s="99"/>
      <c r="FX147" s="99"/>
      <c r="FY147" s="99"/>
      <c r="FZ147" s="99"/>
      <c r="GA147" s="99"/>
      <c r="GB147" s="99"/>
      <c r="GC147" s="99"/>
      <c r="GD147" s="99"/>
      <c r="GE147" s="99"/>
      <c r="GF147" s="99"/>
      <c r="GG147" s="99"/>
      <c r="GH147" s="99"/>
      <c r="GI147" s="99"/>
      <c r="GJ147" s="99"/>
      <c r="GK147" s="99"/>
      <c r="GL147" s="99"/>
      <c r="GM147" s="99"/>
    </row>
    <row r="148" spans="1:195" s="102" customFormat="1" ht="32.25" thickBot="1" x14ac:dyDescent="0.3">
      <c r="A148" s="101"/>
      <c r="B148" s="39">
        <v>11</v>
      </c>
      <c r="C148" s="40">
        <v>1</v>
      </c>
      <c r="D148" s="45">
        <v>562410</v>
      </c>
      <c r="E148" s="64" t="s">
        <v>43</v>
      </c>
      <c r="F148" s="40" t="s">
        <v>19</v>
      </c>
      <c r="G148" s="40">
        <v>916</v>
      </c>
      <c r="H148" s="45" t="s">
        <v>14</v>
      </c>
      <c r="I148" s="45" t="s">
        <v>15</v>
      </c>
      <c r="J148" s="69">
        <v>1110562410</v>
      </c>
      <c r="K148" s="40">
        <v>244</v>
      </c>
      <c r="L148" s="76">
        <v>0</v>
      </c>
      <c r="M148" s="76">
        <v>350</v>
      </c>
      <c r="N148" s="76">
        <v>279.54000000000002</v>
      </c>
      <c r="O148" s="77"/>
      <c r="P148" s="78"/>
      <c r="Q148" s="67">
        <v>0</v>
      </c>
      <c r="R148" s="68">
        <f t="shared" si="66"/>
        <v>79.868571428571428</v>
      </c>
      <c r="S148" s="121"/>
      <c r="T148" s="99"/>
      <c r="U148" s="99"/>
      <c r="V148" s="99"/>
      <c r="W148" s="99"/>
      <c r="X148" s="99"/>
      <c r="Y148" s="99"/>
      <c r="Z148" s="99"/>
      <c r="AA148" s="99"/>
      <c r="AB148" s="99"/>
      <c r="AC148" s="99"/>
      <c r="AD148" s="99"/>
      <c r="AE148" s="99"/>
      <c r="AF148" s="99"/>
      <c r="AG148" s="99"/>
      <c r="AH148" s="99"/>
      <c r="AI148" s="99"/>
      <c r="AJ148" s="99"/>
      <c r="AK148" s="99"/>
      <c r="AL148" s="99"/>
      <c r="AM148" s="99"/>
      <c r="AN148" s="99"/>
      <c r="AO148" s="99"/>
      <c r="AP148" s="99"/>
      <c r="AQ148" s="99"/>
      <c r="AR148" s="99"/>
      <c r="AS148" s="99"/>
      <c r="AT148" s="99"/>
      <c r="AU148" s="99"/>
      <c r="AV148" s="99"/>
      <c r="AW148" s="99"/>
      <c r="AX148" s="99"/>
      <c r="AY148" s="99"/>
      <c r="AZ148" s="99"/>
      <c r="BA148" s="99"/>
      <c r="BB148" s="99"/>
      <c r="BC148" s="99"/>
      <c r="BD148" s="99"/>
      <c r="BE148" s="99"/>
      <c r="BF148" s="99"/>
      <c r="BG148" s="99"/>
      <c r="BH148" s="99"/>
      <c r="BI148" s="99"/>
      <c r="BJ148" s="99"/>
      <c r="BK148" s="99"/>
      <c r="BL148" s="99"/>
      <c r="BM148" s="99"/>
      <c r="BN148" s="99"/>
      <c r="BO148" s="99"/>
      <c r="BP148" s="99"/>
      <c r="BQ148" s="99"/>
      <c r="BR148" s="99"/>
      <c r="BS148" s="99"/>
      <c r="BT148" s="99"/>
      <c r="BU148" s="99"/>
      <c r="BV148" s="99"/>
      <c r="BW148" s="99"/>
      <c r="BX148" s="99"/>
      <c r="BY148" s="99"/>
      <c r="BZ148" s="99"/>
      <c r="CA148" s="99"/>
      <c r="CB148" s="99"/>
      <c r="CC148" s="99"/>
      <c r="CD148" s="99"/>
      <c r="CE148" s="99"/>
      <c r="CF148" s="99"/>
      <c r="CG148" s="99"/>
      <c r="CH148" s="99"/>
      <c r="CI148" s="99"/>
      <c r="CJ148" s="99"/>
      <c r="CK148" s="99"/>
      <c r="CL148" s="99"/>
      <c r="CM148" s="99"/>
      <c r="CN148" s="99"/>
      <c r="CO148" s="99"/>
      <c r="CP148" s="99"/>
      <c r="CQ148" s="99"/>
      <c r="CR148" s="99"/>
      <c r="CS148" s="99"/>
      <c r="CT148" s="99"/>
      <c r="CU148" s="99"/>
      <c r="CV148" s="99"/>
      <c r="CW148" s="99"/>
      <c r="CX148" s="99"/>
      <c r="CY148" s="99"/>
      <c r="CZ148" s="99"/>
      <c r="DA148" s="99"/>
      <c r="DB148" s="99"/>
      <c r="DC148" s="99"/>
      <c r="DD148" s="99"/>
      <c r="DE148" s="99"/>
      <c r="DF148" s="99"/>
      <c r="DG148" s="99"/>
      <c r="DH148" s="99"/>
      <c r="DI148" s="99"/>
      <c r="DJ148" s="99"/>
      <c r="DK148" s="99"/>
      <c r="DL148" s="99"/>
      <c r="DM148" s="99"/>
      <c r="DN148" s="99"/>
      <c r="DO148" s="99"/>
      <c r="DP148" s="99"/>
      <c r="DQ148" s="99"/>
      <c r="DR148" s="99"/>
      <c r="DS148" s="99"/>
      <c r="DT148" s="99"/>
      <c r="DU148" s="99"/>
      <c r="DV148" s="99"/>
      <c r="DW148" s="99"/>
      <c r="DX148" s="99"/>
      <c r="DY148" s="99"/>
      <c r="DZ148" s="99"/>
      <c r="EA148" s="99"/>
      <c r="EB148" s="99"/>
      <c r="EC148" s="99"/>
      <c r="ED148" s="99"/>
      <c r="EE148" s="99"/>
      <c r="EF148" s="99"/>
      <c r="EG148" s="99"/>
      <c r="EH148" s="99"/>
      <c r="EI148" s="99"/>
      <c r="EJ148" s="99"/>
      <c r="EK148" s="99"/>
      <c r="EL148" s="99"/>
      <c r="EM148" s="99"/>
      <c r="EN148" s="99"/>
      <c r="EO148" s="99"/>
      <c r="EP148" s="99"/>
      <c r="EQ148" s="99"/>
      <c r="ER148" s="99"/>
      <c r="ES148" s="99"/>
      <c r="ET148" s="99"/>
      <c r="EU148" s="99"/>
      <c r="EV148" s="99"/>
      <c r="EW148" s="99"/>
      <c r="EX148" s="99"/>
      <c r="EY148" s="99"/>
      <c r="EZ148" s="99"/>
      <c r="FA148" s="99"/>
      <c r="FB148" s="99"/>
      <c r="FC148" s="99"/>
      <c r="FD148" s="99"/>
      <c r="FE148" s="99"/>
      <c r="FF148" s="99"/>
      <c r="FG148" s="99"/>
      <c r="FH148" s="99"/>
      <c r="FI148" s="99"/>
      <c r="FJ148" s="99"/>
      <c r="FK148" s="99"/>
      <c r="FL148" s="99"/>
      <c r="FM148" s="99"/>
      <c r="FN148" s="99"/>
      <c r="FO148" s="99"/>
      <c r="FP148" s="99"/>
      <c r="FQ148" s="99"/>
      <c r="FR148" s="99"/>
      <c r="FS148" s="99"/>
      <c r="FT148" s="99"/>
      <c r="FU148" s="99"/>
      <c r="FV148" s="99"/>
      <c r="FW148" s="99"/>
      <c r="FX148" s="99"/>
      <c r="FY148" s="99"/>
      <c r="FZ148" s="99"/>
      <c r="GA148" s="99"/>
      <c r="GB148" s="99"/>
      <c r="GC148" s="99"/>
      <c r="GD148" s="99"/>
      <c r="GE148" s="99"/>
      <c r="GF148" s="99"/>
      <c r="GG148" s="99"/>
      <c r="GH148" s="99"/>
      <c r="GI148" s="99"/>
      <c r="GJ148" s="99"/>
      <c r="GK148" s="99"/>
      <c r="GL148" s="99"/>
      <c r="GM148" s="99"/>
    </row>
    <row r="149" spans="1:195" s="6" customFormat="1" ht="47.25" x14ac:dyDescent="0.25">
      <c r="A149" s="12"/>
      <c r="B149" s="124">
        <v>11</v>
      </c>
      <c r="C149" s="123">
        <v>1</v>
      </c>
      <c r="D149" s="132"/>
      <c r="E149" s="139" t="s">
        <v>33</v>
      </c>
      <c r="F149" s="123" t="s">
        <v>20</v>
      </c>
      <c r="G149" s="123">
        <v>917</v>
      </c>
      <c r="H149" s="132" t="s">
        <v>14</v>
      </c>
      <c r="I149" s="132" t="s">
        <v>15</v>
      </c>
      <c r="J149" s="123">
        <v>1110100000</v>
      </c>
      <c r="K149" s="123"/>
      <c r="L149" s="164">
        <f>SUM(L150,L152,L154,L156,L158,L160)</f>
        <v>5700</v>
      </c>
      <c r="M149" s="164">
        <f t="shared" ref="M149:N149" si="90">SUM(M150,M152,M154,M156,M158,M160)</f>
        <v>8684.7430000000022</v>
      </c>
      <c r="N149" s="164">
        <f t="shared" si="90"/>
        <v>8357.6534499999998</v>
      </c>
      <c r="O149" s="165"/>
      <c r="P149" s="166"/>
      <c r="Q149" s="50">
        <f t="shared" si="65"/>
        <v>146.62549912280701</v>
      </c>
      <c r="R149" s="51">
        <f t="shared" si="66"/>
        <v>96.23374520121088</v>
      </c>
      <c r="S149" s="140"/>
    </row>
    <row r="150" spans="1:195" s="103" customFormat="1" ht="31.5" x14ac:dyDescent="0.25">
      <c r="A150" s="91"/>
      <c r="B150" s="38">
        <v>11</v>
      </c>
      <c r="C150" s="29">
        <v>1</v>
      </c>
      <c r="D150" s="33">
        <v>162330</v>
      </c>
      <c r="E150" s="61" t="s">
        <v>54</v>
      </c>
      <c r="F150" s="29" t="s">
        <v>20</v>
      </c>
      <c r="G150" s="29">
        <v>917</v>
      </c>
      <c r="H150" s="33" t="s">
        <v>14</v>
      </c>
      <c r="I150" s="33" t="s">
        <v>15</v>
      </c>
      <c r="J150" s="31">
        <v>1110162330</v>
      </c>
      <c r="K150" s="29">
        <v>0</v>
      </c>
      <c r="L150" s="34">
        <f>L151</f>
        <v>5550</v>
      </c>
      <c r="M150" s="34">
        <f t="shared" ref="M150:N150" si="91">M151</f>
        <v>6179.76</v>
      </c>
      <c r="N150" s="34">
        <f t="shared" si="91"/>
        <v>6159.3473100000001</v>
      </c>
      <c r="O150" s="71"/>
      <c r="P150" s="72"/>
      <c r="Q150" s="59">
        <f t="shared" si="65"/>
        <v>110.9792308108108</v>
      </c>
      <c r="R150" s="60">
        <f t="shared" si="66"/>
        <v>99.669684745038651</v>
      </c>
      <c r="S150" s="121"/>
      <c r="T150" s="99"/>
      <c r="U150" s="99"/>
      <c r="V150" s="99"/>
      <c r="W150" s="99"/>
      <c r="X150" s="99"/>
      <c r="Y150" s="99"/>
      <c r="Z150" s="99"/>
      <c r="AA150" s="99"/>
      <c r="AB150" s="99"/>
      <c r="AC150" s="99"/>
      <c r="AD150" s="99"/>
      <c r="AE150" s="99"/>
      <c r="AF150" s="99"/>
      <c r="AG150" s="99"/>
      <c r="AH150" s="99"/>
      <c r="AI150" s="99"/>
      <c r="AJ150" s="99"/>
      <c r="AK150" s="99"/>
      <c r="AL150" s="99"/>
      <c r="AM150" s="99"/>
      <c r="AN150" s="99"/>
      <c r="AO150" s="99"/>
      <c r="AP150" s="99"/>
      <c r="AQ150" s="99"/>
      <c r="AR150" s="99"/>
      <c r="AS150" s="99"/>
      <c r="AT150" s="99"/>
      <c r="AU150" s="99"/>
      <c r="AV150" s="99"/>
      <c r="AW150" s="99"/>
      <c r="AX150" s="99"/>
      <c r="AY150" s="99"/>
      <c r="AZ150" s="99"/>
      <c r="BA150" s="99"/>
      <c r="BB150" s="99"/>
      <c r="BC150" s="99"/>
      <c r="BD150" s="99"/>
      <c r="BE150" s="99"/>
      <c r="BF150" s="99"/>
      <c r="BG150" s="99"/>
      <c r="BH150" s="99"/>
      <c r="BI150" s="99"/>
      <c r="BJ150" s="99"/>
      <c r="BK150" s="99"/>
      <c r="BL150" s="99"/>
      <c r="BM150" s="99"/>
      <c r="BN150" s="99"/>
      <c r="BO150" s="99"/>
      <c r="BP150" s="99"/>
      <c r="BQ150" s="99"/>
      <c r="BR150" s="99"/>
      <c r="BS150" s="99"/>
      <c r="BT150" s="99"/>
      <c r="BU150" s="99"/>
      <c r="BV150" s="99"/>
      <c r="BW150" s="99"/>
      <c r="BX150" s="99"/>
      <c r="BY150" s="99"/>
      <c r="BZ150" s="99"/>
      <c r="CA150" s="99"/>
      <c r="CB150" s="99"/>
      <c r="CC150" s="99"/>
      <c r="CD150" s="99"/>
      <c r="CE150" s="99"/>
      <c r="CF150" s="99"/>
      <c r="CG150" s="99"/>
      <c r="CH150" s="99"/>
      <c r="CI150" s="99"/>
      <c r="CJ150" s="99"/>
      <c r="CK150" s="99"/>
      <c r="CL150" s="99"/>
      <c r="CM150" s="99"/>
      <c r="CN150" s="99"/>
      <c r="CO150" s="99"/>
      <c r="CP150" s="99"/>
      <c r="CQ150" s="99"/>
      <c r="CR150" s="99"/>
      <c r="CS150" s="99"/>
      <c r="CT150" s="99"/>
      <c r="CU150" s="99"/>
      <c r="CV150" s="99"/>
      <c r="CW150" s="99"/>
      <c r="CX150" s="99"/>
      <c r="CY150" s="99"/>
      <c r="CZ150" s="99"/>
      <c r="DA150" s="99"/>
      <c r="DB150" s="99"/>
      <c r="DC150" s="99"/>
      <c r="DD150" s="99"/>
      <c r="DE150" s="99"/>
      <c r="DF150" s="99"/>
      <c r="DG150" s="99"/>
      <c r="DH150" s="99"/>
      <c r="DI150" s="99"/>
      <c r="DJ150" s="99"/>
      <c r="DK150" s="99"/>
      <c r="DL150" s="99"/>
      <c r="DM150" s="99"/>
      <c r="DN150" s="99"/>
      <c r="DO150" s="99"/>
      <c r="DP150" s="99"/>
      <c r="DQ150" s="99"/>
      <c r="DR150" s="99"/>
      <c r="DS150" s="99"/>
      <c r="DT150" s="99"/>
      <c r="DU150" s="99"/>
      <c r="DV150" s="99"/>
      <c r="DW150" s="99"/>
      <c r="DX150" s="99"/>
      <c r="DY150" s="99"/>
      <c r="DZ150" s="99"/>
      <c r="EA150" s="99"/>
      <c r="EB150" s="99"/>
      <c r="EC150" s="99"/>
      <c r="ED150" s="99"/>
      <c r="EE150" s="99"/>
      <c r="EF150" s="99"/>
      <c r="EG150" s="99"/>
      <c r="EH150" s="99"/>
      <c r="EI150" s="99"/>
      <c r="EJ150" s="99"/>
      <c r="EK150" s="99"/>
      <c r="EL150" s="99"/>
      <c r="EM150" s="99"/>
      <c r="EN150" s="99"/>
      <c r="EO150" s="99"/>
      <c r="EP150" s="99"/>
      <c r="EQ150" s="99"/>
      <c r="ER150" s="99"/>
      <c r="ES150" s="99"/>
      <c r="ET150" s="99"/>
      <c r="EU150" s="99"/>
      <c r="EV150" s="99"/>
      <c r="EW150" s="99"/>
      <c r="EX150" s="99"/>
      <c r="EY150" s="99"/>
      <c r="EZ150" s="99"/>
      <c r="FA150" s="99"/>
      <c r="FB150" s="99"/>
      <c r="FC150" s="99"/>
      <c r="FD150" s="99"/>
      <c r="FE150" s="99"/>
      <c r="FF150" s="99"/>
      <c r="FG150" s="99"/>
      <c r="FH150" s="99"/>
      <c r="FI150" s="99"/>
      <c r="FJ150" s="99"/>
      <c r="FK150" s="99"/>
      <c r="FL150" s="99"/>
      <c r="FM150" s="99"/>
      <c r="FN150" s="99"/>
      <c r="FO150" s="99"/>
      <c r="FP150" s="99"/>
      <c r="FQ150" s="99"/>
      <c r="FR150" s="99"/>
      <c r="FS150" s="99"/>
      <c r="FT150" s="99"/>
      <c r="FU150" s="99"/>
      <c r="FV150" s="99"/>
      <c r="FW150" s="99"/>
      <c r="FX150" s="99"/>
      <c r="FY150" s="99"/>
      <c r="FZ150" s="99"/>
      <c r="GA150" s="99"/>
      <c r="GB150" s="99"/>
      <c r="GC150" s="99"/>
      <c r="GD150" s="99"/>
      <c r="GE150" s="99"/>
      <c r="GF150" s="99"/>
      <c r="GG150" s="99"/>
      <c r="GH150" s="99"/>
      <c r="GI150" s="99"/>
      <c r="GJ150" s="99"/>
      <c r="GK150" s="99"/>
      <c r="GL150" s="99"/>
      <c r="GM150" s="99"/>
    </row>
    <row r="151" spans="1:195" s="103" customFormat="1" ht="31.5" x14ac:dyDescent="0.25">
      <c r="A151" s="91"/>
      <c r="B151" s="38">
        <v>11</v>
      </c>
      <c r="C151" s="29">
        <v>1</v>
      </c>
      <c r="D151" s="33">
        <v>162330</v>
      </c>
      <c r="E151" s="61" t="s">
        <v>43</v>
      </c>
      <c r="F151" s="29" t="s">
        <v>20</v>
      </c>
      <c r="G151" s="29">
        <v>917</v>
      </c>
      <c r="H151" s="33" t="s">
        <v>14</v>
      </c>
      <c r="I151" s="33" t="s">
        <v>15</v>
      </c>
      <c r="J151" s="31">
        <v>1110162330</v>
      </c>
      <c r="K151" s="29">
        <v>244</v>
      </c>
      <c r="L151" s="34">
        <v>5550</v>
      </c>
      <c r="M151" s="34">
        <v>6179.76</v>
      </c>
      <c r="N151" s="34">
        <v>6159.3473100000001</v>
      </c>
      <c r="O151" s="71"/>
      <c r="P151" s="72"/>
      <c r="Q151" s="59">
        <f t="shared" si="65"/>
        <v>110.9792308108108</v>
      </c>
      <c r="R151" s="60">
        <f t="shared" si="66"/>
        <v>99.669684745038651</v>
      </c>
      <c r="S151" s="121"/>
      <c r="T151" s="99"/>
      <c r="U151" s="99"/>
      <c r="V151" s="99"/>
      <c r="W151" s="99"/>
      <c r="X151" s="99"/>
      <c r="Y151" s="99"/>
      <c r="Z151" s="99"/>
      <c r="AA151" s="99"/>
      <c r="AB151" s="99"/>
      <c r="AC151" s="99"/>
      <c r="AD151" s="99"/>
      <c r="AE151" s="99"/>
      <c r="AF151" s="99"/>
      <c r="AG151" s="99"/>
      <c r="AH151" s="99"/>
      <c r="AI151" s="99"/>
      <c r="AJ151" s="99"/>
      <c r="AK151" s="99"/>
      <c r="AL151" s="99"/>
      <c r="AM151" s="99"/>
      <c r="AN151" s="99"/>
      <c r="AO151" s="99"/>
      <c r="AP151" s="99"/>
      <c r="AQ151" s="99"/>
      <c r="AR151" s="99"/>
      <c r="AS151" s="99"/>
      <c r="AT151" s="99"/>
      <c r="AU151" s="99"/>
      <c r="AV151" s="99"/>
      <c r="AW151" s="99"/>
      <c r="AX151" s="99"/>
      <c r="AY151" s="99"/>
      <c r="AZ151" s="99"/>
      <c r="BA151" s="99"/>
      <c r="BB151" s="99"/>
      <c r="BC151" s="99"/>
      <c r="BD151" s="99"/>
      <c r="BE151" s="99"/>
      <c r="BF151" s="99"/>
      <c r="BG151" s="99"/>
      <c r="BH151" s="99"/>
      <c r="BI151" s="99"/>
      <c r="BJ151" s="99"/>
      <c r="BK151" s="99"/>
      <c r="BL151" s="99"/>
      <c r="BM151" s="99"/>
      <c r="BN151" s="99"/>
      <c r="BO151" s="99"/>
      <c r="BP151" s="99"/>
      <c r="BQ151" s="99"/>
      <c r="BR151" s="99"/>
      <c r="BS151" s="99"/>
      <c r="BT151" s="99"/>
      <c r="BU151" s="99"/>
      <c r="BV151" s="99"/>
      <c r="BW151" s="99"/>
      <c r="BX151" s="99"/>
      <c r="BY151" s="99"/>
      <c r="BZ151" s="99"/>
      <c r="CA151" s="99"/>
      <c r="CB151" s="99"/>
      <c r="CC151" s="99"/>
      <c r="CD151" s="99"/>
      <c r="CE151" s="99"/>
      <c r="CF151" s="99"/>
      <c r="CG151" s="99"/>
      <c r="CH151" s="99"/>
      <c r="CI151" s="99"/>
      <c r="CJ151" s="99"/>
      <c r="CK151" s="99"/>
      <c r="CL151" s="99"/>
      <c r="CM151" s="99"/>
      <c r="CN151" s="99"/>
      <c r="CO151" s="99"/>
      <c r="CP151" s="99"/>
      <c r="CQ151" s="99"/>
      <c r="CR151" s="99"/>
      <c r="CS151" s="99"/>
      <c r="CT151" s="99"/>
      <c r="CU151" s="99"/>
      <c r="CV151" s="99"/>
      <c r="CW151" s="99"/>
      <c r="CX151" s="99"/>
      <c r="CY151" s="99"/>
      <c r="CZ151" s="99"/>
      <c r="DA151" s="99"/>
      <c r="DB151" s="99"/>
      <c r="DC151" s="99"/>
      <c r="DD151" s="99"/>
      <c r="DE151" s="99"/>
      <c r="DF151" s="99"/>
      <c r="DG151" s="99"/>
      <c r="DH151" s="99"/>
      <c r="DI151" s="99"/>
      <c r="DJ151" s="99"/>
      <c r="DK151" s="99"/>
      <c r="DL151" s="99"/>
      <c r="DM151" s="99"/>
      <c r="DN151" s="99"/>
      <c r="DO151" s="99"/>
      <c r="DP151" s="99"/>
      <c r="DQ151" s="99"/>
      <c r="DR151" s="99"/>
      <c r="DS151" s="99"/>
      <c r="DT151" s="99"/>
      <c r="DU151" s="99"/>
      <c r="DV151" s="99"/>
      <c r="DW151" s="99"/>
      <c r="DX151" s="99"/>
      <c r="DY151" s="99"/>
      <c r="DZ151" s="99"/>
      <c r="EA151" s="99"/>
      <c r="EB151" s="99"/>
      <c r="EC151" s="99"/>
      <c r="ED151" s="99"/>
      <c r="EE151" s="99"/>
      <c r="EF151" s="99"/>
      <c r="EG151" s="99"/>
      <c r="EH151" s="99"/>
      <c r="EI151" s="99"/>
      <c r="EJ151" s="99"/>
      <c r="EK151" s="99"/>
      <c r="EL151" s="99"/>
      <c r="EM151" s="99"/>
      <c r="EN151" s="99"/>
      <c r="EO151" s="99"/>
      <c r="EP151" s="99"/>
      <c r="EQ151" s="99"/>
      <c r="ER151" s="99"/>
      <c r="ES151" s="99"/>
      <c r="ET151" s="99"/>
      <c r="EU151" s="99"/>
      <c r="EV151" s="99"/>
      <c r="EW151" s="99"/>
      <c r="EX151" s="99"/>
      <c r="EY151" s="99"/>
      <c r="EZ151" s="99"/>
      <c r="FA151" s="99"/>
      <c r="FB151" s="99"/>
      <c r="FC151" s="99"/>
      <c r="FD151" s="99"/>
      <c r="FE151" s="99"/>
      <c r="FF151" s="99"/>
      <c r="FG151" s="99"/>
      <c r="FH151" s="99"/>
      <c r="FI151" s="99"/>
      <c r="FJ151" s="99"/>
      <c r="FK151" s="99"/>
      <c r="FL151" s="99"/>
      <c r="FM151" s="99"/>
      <c r="FN151" s="99"/>
      <c r="FO151" s="99"/>
      <c r="FP151" s="99"/>
      <c r="FQ151" s="99"/>
      <c r="FR151" s="99"/>
      <c r="FS151" s="99"/>
      <c r="FT151" s="99"/>
      <c r="FU151" s="99"/>
      <c r="FV151" s="99"/>
      <c r="FW151" s="99"/>
      <c r="FX151" s="99"/>
      <c r="FY151" s="99"/>
      <c r="FZ151" s="99"/>
      <c r="GA151" s="99"/>
      <c r="GB151" s="99"/>
      <c r="GC151" s="99"/>
      <c r="GD151" s="99"/>
      <c r="GE151" s="99"/>
      <c r="GF151" s="99"/>
      <c r="GG151" s="99"/>
      <c r="GH151" s="99"/>
      <c r="GI151" s="99"/>
      <c r="GJ151" s="99"/>
      <c r="GK151" s="99"/>
      <c r="GL151" s="99"/>
      <c r="GM151" s="99"/>
    </row>
    <row r="152" spans="1:195" s="103" customFormat="1" ht="95.25" customHeight="1" x14ac:dyDescent="0.25">
      <c r="A152" s="91"/>
      <c r="B152" s="38">
        <v>11</v>
      </c>
      <c r="C152" s="29">
        <v>1</v>
      </c>
      <c r="D152" s="33">
        <v>162340</v>
      </c>
      <c r="E152" s="61" t="s">
        <v>53</v>
      </c>
      <c r="F152" s="29" t="s">
        <v>20</v>
      </c>
      <c r="G152" s="29">
        <v>917</v>
      </c>
      <c r="H152" s="33" t="s">
        <v>14</v>
      </c>
      <c r="I152" s="33" t="s">
        <v>15</v>
      </c>
      <c r="J152" s="31">
        <v>1110162340</v>
      </c>
      <c r="K152" s="29">
        <v>0</v>
      </c>
      <c r="L152" s="34">
        <f>L153</f>
        <v>150</v>
      </c>
      <c r="M152" s="34">
        <f t="shared" ref="M152:N152" si="92">M153</f>
        <v>750</v>
      </c>
      <c r="N152" s="34">
        <f t="shared" si="92"/>
        <v>689.75</v>
      </c>
      <c r="O152" s="71"/>
      <c r="P152" s="72"/>
      <c r="Q152" s="59">
        <f t="shared" si="65"/>
        <v>459.83333333333337</v>
      </c>
      <c r="R152" s="60">
        <f t="shared" si="66"/>
        <v>91.966666666666669</v>
      </c>
      <c r="S152" s="121"/>
      <c r="T152" s="99"/>
      <c r="U152" s="99"/>
      <c r="V152" s="99"/>
      <c r="W152" s="99"/>
      <c r="X152" s="99"/>
      <c r="Y152" s="99"/>
      <c r="Z152" s="99"/>
      <c r="AA152" s="99"/>
      <c r="AB152" s="99"/>
      <c r="AC152" s="99"/>
      <c r="AD152" s="99"/>
      <c r="AE152" s="99"/>
      <c r="AF152" s="99"/>
      <c r="AG152" s="99"/>
      <c r="AH152" s="99"/>
      <c r="AI152" s="99"/>
      <c r="AJ152" s="99"/>
      <c r="AK152" s="99"/>
      <c r="AL152" s="99"/>
      <c r="AM152" s="99"/>
      <c r="AN152" s="99"/>
      <c r="AO152" s="99"/>
      <c r="AP152" s="99"/>
      <c r="AQ152" s="99"/>
      <c r="AR152" s="99"/>
      <c r="AS152" s="99"/>
      <c r="AT152" s="99"/>
      <c r="AU152" s="99"/>
      <c r="AV152" s="99"/>
      <c r="AW152" s="99"/>
      <c r="AX152" s="99"/>
      <c r="AY152" s="99"/>
      <c r="AZ152" s="99"/>
      <c r="BA152" s="99"/>
      <c r="BB152" s="99"/>
      <c r="BC152" s="99"/>
      <c r="BD152" s="99"/>
      <c r="BE152" s="99"/>
      <c r="BF152" s="99"/>
      <c r="BG152" s="99"/>
      <c r="BH152" s="99"/>
      <c r="BI152" s="99"/>
      <c r="BJ152" s="99"/>
      <c r="BK152" s="99"/>
      <c r="BL152" s="99"/>
      <c r="BM152" s="99"/>
      <c r="BN152" s="99"/>
      <c r="BO152" s="99"/>
      <c r="BP152" s="99"/>
      <c r="BQ152" s="99"/>
      <c r="BR152" s="99"/>
      <c r="BS152" s="99"/>
      <c r="BT152" s="99"/>
      <c r="BU152" s="99"/>
      <c r="BV152" s="99"/>
      <c r="BW152" s="99"/>
      <c r="BX152" s="99"/>
      <c r="BY152" s="99"/>
      <c r="BZ152" s="99"/>
      <c r="CA152" s="99"/>
      <c r="CB152" s="99"/>
      <c r="CC152" s="99"/>
      <c r="CD152" s="99"/>
      <c r="CE152" s="99"/>
      <c r="CF152" s="99"/>
      <c r="CG152" s="99"/>
      <c r="CH152" s="99"/>
      <c r="CI152" s="99"/>
      <c r="CJ152" s="99"/>
      <c r="CK152" s="99"/>
      <c r="CL152" s="99"/>
      <c r="CM152" s="99"/>
      <c r="CN152" s="99"/>
      <c r="CO152" s="99"/>
      <c r="CP152" s="99"/>
      <c r="CQ152" s="99"/>
      <c r="CR152" s="99"/>
      <c r="CS152" s="99"/>
      <c r="CT152" s="99"/>
      <c r="CU152" s="99"/>
      <c r="CV152" s="99"/>
      <c r="CW152" s="99"/>
      <c r="CX152" s="99"/>
      <c r="CY152" s="99"/>
      <c r="CZ152" s="99"/>
      <c r="DA152" s="99"/>
      <c r="DB152" s="99"/>
      <c r="DC152" s="99"/>
      <c r="DD152" s="99"/>
      <c r="DE152" s="99"/>
      <c r="DF152" s="99"/>
      <c r="DG152" s="99"/>
      <c r="DH152" s="99"/>
      <c r="DI152" s="99"/>
      <c r="DJ152" s="99"/>
      <c r="DK152" s="99"/>
      <c r="DL152" s="99"/>
      <c r="DM152" s="99"/>
      <c r="DN152" s="99"/>
      <c r="DO152" s="99"/>
      <c r="DP152" s="99"/>
      <c r="DQ152" s="99"/>
      <c r="DR152" s="99"/>
      <c r="DS152" s="99"/>
      <c r="DT152" s="99"/>
      <c r="DU152" s="99"/>
      <c r="DV152" s="99"/>
      <c r="DW152" s="99"/>
      <c r="DX152" s="99"/>
      <c r="DY152" s="99"/>
      <c r="DZ152" s="99"/>
      <c r="EA152" s="99"/>
      <c r="EB152" s="99"/>
      <c r="EC152" s="99"/>
      <c r="ED152" s="99"/>
      <c r="EE152" s="99"/>
      <c r="EF152" s="99"/>
      <c r="EG152" s="99"/>
      <c r="EH152" s="99"/>
      <c r="EI152" s="99"/>
      <c r="EJ152" s="99"/>
      <c r="EK152" s="99"/>
      <c r="EL152" s="99"/>
      <c r="EM152" s="99"/>
      <c r="EN152" s="99"/>
      <c r="EO152" s="99"/>
      <c r="EP152" s="99"/>
      <c r="EQ152" s="99"/>
      <c r="ER152" s="99"/>
      <c r="ES152" s="99"/>
      <c r="ET152" s="99"/>
      <c r="EU152" s="99"/>
      <c r="EV152" s="99"/>
      <c r="EW152" s="99"/>
      <c r="EX152" s="99"/>
      <c r="EY152" s="99"/>
      <c r="EZ152" s="99"/>
      <c r="FA152" s="99"/>
      <c r="FB152" s="99"/>
      <c r="FC152" s="99"/>
      <c r="FD152" s="99"/>
      <c r="FE152" s="99"/>
      <c r="FF152" s="99"/>
      <c r="FG152" s="99"/>
      <c r="FH152" s="99"/>
      <c r="FI152" s="99"/>
      <c r="FJ152" s="99"/>
      <c r="FK152" s="99"/>
      <c r="FL152" s="99"/>
      <c r="FM152" s="99"/>
      <c r="FN152" s="99"/>
      <c r="FO152" s="99"/>
      <c r="FP152" s="99"/>
      <c r="FQ152" s="99"/>
      <c r="FR152" s="99"/>
      <c r="FS152" s="99"/>
      <c r="FT152" s="99"/>
      <c r="FU152" s="99"/>
      <c r="FV152" s="99"/>
      <c r="FW152" s="99"/>
      <c r="FX152" s="99"/>
      <c r="FY152" s="99"/>
      <c r="FZ152" s="99"/>
      <c r="GA152" s="99"/>
      <c r="GB152" s="99"/>
      <c r="GC152" s="99"/>
      <c r="GD152" s="99"/>
      <c r="GE152" s="99"/>
      <c r="GF152" s="99"/>
      <c r="GG152" s="99"/>
      <c r="GH152" s="99"/>
      <c r="GI152" s="99"/>
      <c r="GJ152" s="99"/>
      <c r="GK152" s="99"/>
      <c r="GL152" s="99"/>
      <c r="GM152" s="99"/>
    </row>
    <row r="153" spans="1:195" s="103" customFormat="1" ht="31.5" x14ac:dyDescent="0.25">
      <c r="A153" s="91"/>
      <c r="B153" s="38">
        <v>11</v>
      </c>
      <c r="C153" s="29">
        <v>1</v>
      </c>
      <c r="D153" s="33">
        <v>162340</v>
      </c>
      <c r="E153" s="61" t="s">
        <v>43</v>
      </c>
      <c r="F153" s="29" t="s">
        <v>20</v>
      </c>
      <c r="G153" s="29">
        <v>917</v>
      </c>
      <c r="H153" s="33" t="s">
        <v>14</v>
      </c>
      <c r="I153" s="33" t="s">
        <v>15</v>
      </c>
      <c r="J153" s="31">
        <v>1110162340</v>
      </c>
      <c r="K153" s="29">
        <v>244</v>
      </c>
      <c r="L153" s="34">
        <v>150</v>
      </c>
      <c r="M153" s="34">
        <v>750</v>
      </c>
      <c r="N153" s="34">
        <v>689.75</v>
      </c>
      <c r="O153" s="71"/>
      <c r="P153" s="72"/>
      <c r="Q153" s="59">
        <f t="shared" si="65"/>
        <v>459.83333333333337</v>
      </c>
      <c r="R153" s="60">
        <f t="shared" si="66"/>
        <v>91.966666666666669</v>
      </c>
      <c r="S153" s="121"/>
      <c r="T153" s="99"/>
      <c r="U153" s="99"/>
      <c r="V153" s="99"/>
      <c r="W153" s="99"/>
      <c r="X153" s="99"/>
      <c r="Y153" s="99"/>
      <c r="Z153" s="99"/>
      <c r="AA153" s="99"/>
      <c r="AB153" s="99"/>
      <c r="AC153" s="99"/>
      <c r="AD153" s="99"/>
      <c r="AE153" s="99"/>
      <c r="AF153" s="99"/>
      <c r="AG153" s="99"/>
      <c r="AH153" s="99"/>
      <c r="AI153" s="99"/>
      <c r="AJ153" s="99"/>
      <c r="AK153" s="99"/>
      <c r="AL153" s="99"/>
      <c r="AM153" s="99"/>
      <c r="AN153" s="99"/>
      <c r="AO153" s="99"/>
      <c r="AP153" s="99"/>
      <c r="AQ153" s="99"/>
      <c r="AR153" s="99"/>
      <c r="AS153" s="99"/>
      <c r="AT153" s="99"/>
      <c r="AU153" s="99"/>
      <c r="AV153" s="99"/>
      <c r="AW153" s="99"/>
      <c r="AX153" s="99"/>
      <c r="AY153" s="99"/>
      <c r="AZ153" s="99"/>
      <c r="BA153" s="99"/>
      <c r="BB153" s="99"/>
      <c r="BC153" s="99"/>
      <c r="BD153" s="99"/>
      <c r="BE153" s="99"/>
      <c r="BF153" s="99"/>
      <c r="BG153" s="99"/>
      <c r="BH153" s="99"/>
      <c r="BI153" s="99"/>
      <c r="BJ153" s="99"/>
      <c r="BK153" s="99"/>
      <c r="BL153" s="99"/>
      <c r="BM153" s="99"/>
      <c r="BN153" s="99"/>
      <c r="BO153" s="99"/>
      <c r="BP153" s="99"/>
      <c r="BQ153" s="99"/>
      <c r="BR153" s="99"/>
      <c r="BS153" s="99"/>
      <c r="BT153" s="99"/>
      <c r="BU153" s="99"/>
      <c r="BV153" s="99"/>
      <c r="BW153" s="99"/>
      <c r="BX153" s="99"/>
      <c r="BY153" s="99"/>
      <c r="BZ153" s="99"/>
      <c r="CA153" s="99"/>
      <c r="CB153" s="99"/>
      <c r="CC153" s="99"/>
      <c r="CD153" s="99"/>
      <c r="CE153" s="99"/>
      <c r="CF153" s="99"/>
      <c r="CG153" s="99"/>
      <c r="CH153" s="99"/>
      <c r="CI153" s="99"/>
      <c r="CJ153" s="99"/>
      <c r="CK153" s="99"/>
      <c r="CL153" s="99"/>
      <c r="CM153" s="99"/>
      <c r="CN153" s="99"/>
      <c r="CO153" s="99"/>
      <c r="CP153" s="99"/>
      <c r="CQ153" s="99"/>
      <c r="CR153" s="99"/>
      <c r="CS153" s="99"/>
      <c r="CT153" s="99"/>
      <c r="CU153" s="99"/>
      <c r="CV153" s="99"/>
      <c r="CW153" s="99"/>
      <c r="CX153" s="99"/>
      <c r="CY153" s="99"/>
      <c r="CZ153" s="99"/>
      <c r="DA153" s="99"/>
      <c r="DB153" s="99"/>
      <c r="DC153" s="99"/>
      <c r="DD153" s="99"/>
      <c r="DE153" s="99"/>
      <c r="DF153" s="99"/>
      <c r="DG153" s="99"/>
      <c r="DH153" s="99"/>
      <c r="DI153" s="99"/>
      <c r="DJ153" s="99"/>
      <c r="DK153" s="99"/>
      <c r="DL153" s="99"/>
      <c r="DM153" s="99"/>
      <c r="DN153" s="99"/>
      <c r="DO153" s="99"/>
      <c r="DP153" s="99"/>
      <c r="DQ153" s="99"/>
      <c r="DR153" s="99"/>
      <c r="DS153" s="99"/>
      <c r="DT153" s="99"/>
      <c r="DU153" s="99"/>
      <c r="DV153" s="99"/>
      <c r="DW153" s="99"/>
      <c r="DX153" s="99"/>
      <c r="DY153" s="99"/>
      <c r="DZ153" s="99"/>
      <c r="EA153" s="99"/>
      <c r="EB153" s="99"/>
      <c r="EC153" s="99"/>
      <c r="ED153" s="99"/>
      <c r="EE153" s="99"/>
      <c r="EF153" s="99"/>
      <c r="EG153" s="99"/>
      <c r="EH153" s="99"/>
      <c r="EI153" s="99"/>
      <c r="EJ153" s="99"/>
      <c r="EK153" s="99"/>
      <c r="EL153" s="99"/>
      <c r="EM153" s="99"/>
      <c r="EN153" s="99"/>
      <c r="EO153" s="99"/>
      <c r="EP153" s="99"/>
      <c r="EQ153" s="99"/>
      <c r="ER153" s="99"/>
      <c r="ES153" s="99"/>
      <c r="ET153" s="99"/>
      <c r="EU153" s="99"/>
      <c r="EV153" s="99"/>
      <c r="EW153" s="99"/>
      <c r="EX153" s="99"/>
      <c r="EY153" s="99"/>
      <c r="EZ153" s="99"/>
      <c r="FA153" s="99"/>
      <c r="FB153" s="99"/>
      <c r="FC153" s="99"/>
      <c r="FD153" s="99"/>
      <c r="FE153" s="99"/>
      <c r="FF153" s="99"/>
      <c r="FG153" s="99"/>
      <c r="FH153" s="99"/>
      <c r="FI153" s="99"/>
      <c r="FJ153" s="99"/>
      <c r="FK153" s="99"/>
      <c r="FL153" s="99"/>
      <c r="FM153" s="99"/>
      <c r="FN153" s="99"/>
      <c r="FO153" s="99"/>
      <c r="FP153" s="99"/>
      <c r="FQ153" s="99"/>
      <c r="FR153" s="99"/>
      <c r="FS153" s="99"/>
      <c r="FT153" s="99"/>
      <c r="FU153" s="99"/>
      <c r="FV153" s="99"/>
      <c r="FW153" s="99"/>
      <c r="FX153" s="99"/>
      <c r="FY153" s="99"/>
      <c r="FZ153" s="99"/>
      <c r="GA153" s="99"/>
      <c r="GB153" s="99"/>
      <c r="GC153" s="99"/>
      <c r="GD153" s="99"/>
      <c r="GE153" s="99"/>
      <c r="GF153" s="99"/>
      <c r="GG153" s="99"/>
      <c r="GH153" s="99"/>
      <c r="GI153" s="99"/>
      <c r="GJ153" s="99"/>
      <c r="GK153" s="99"/>
      <c r="GL153" s="99"/>
      <c r="GM153" s="99"/>
    </row>
    <row r="154" spans="1:195" s="103" customFormat="1" ht="31.5" x14ac:dyDescent="0.25">
      <c r="A154" s="91"/>
      <c r="B154" s="38">
        <v>11</v>
      </c>
      <c r="C154" s="29">
        <v>1</v>
      </c>
      <c r="D154" s="33">
        <v>162450</v>
      </c>
      <c r="E154" s="61" t="s">
        <v>46</v>
      </c>
      <c r="F154" s="29" t="s">
        <v>20</v>
      </c>
      <c r="G154" s="29">
        <v>917</v>
      </c>
      <c r="H154" s="33" t="s">
        <v>14</v>
      </c>
      <c r="I154" s="33" t="s">
        <v>15</v>
      </c>
      <c r="J154" s="31">
        <v>1110162450</v>
      </c>
      <c r="K154" s="29">
        <v>0</v>
      </c>
      <c r="L154" s="34">
        <f>L155</f>
        <v>0</v>
      </c>
      <c r="M154" s="34">
        <f t="shared" ref="M154:N154" si="93">M155</f>
        <v>618</v>
      </c>
      <c r="N154" s="34">
        <f t="shared" si="93"/>
        <v>587.6</v>
      </c>
      <c r="O154" s="71"/>
      <c r="P154" s="72"/>
      <c r="Q154" s="59">
        <v>0</v>
      </c>
      <c r="R154" s="60">
        <f t="shared" si="66"/>
        <v>95.080906148867314</v>
      </c>
      <c r="S154" s="121"/>
      <c r="T154" s="99"/>
      <c r="U154" s="99"/>
      <c r="V154" s="99"/>
      <c r="W154" s="99"/>
      <c r="X154" s="99"/>
      <c r="Y154" s="99"/>
      <c r="Z154" s="99"/>
      <c r="AA154" s="99"/>
      <c r="AB154" s="99"/>
      <c r="AC154" s="99"/>
      <c r="AD154" s="99"/>
      <c r="AE154" s="99"/>
      <c r="AF154" s="99"/>
      <c r="AG154" s="99"/>
      <c r="AH154" s="99"/>
      <c r="AI154" s="99"/>
      <c r="AJ154" s="99"/>
      <c r="AK154" s="99"/>
      <c r="AL154" s="99"/>
      <c r="AM154" s="99"/>
      <c r="AN154" s="99"/>
      <c r="AO154" s="99"/>
      <c r="AP154" s="99"/>
      <c r="AQ154" s="99"/>
      <c r="AR154" s="99"/>
      <c r="AS154" s="99"/>
      <c r="AT154" s="99"/>
      <c r="AU154" s="99"/>
      <c r="AV154" s="99"/>
      <c r="AW154" s="99"/>
      <c r="AX154" s="99"/>
      <c r="AY154" s="99"/>
      <c r="AZ154" s="99"/>
      <c r="BA154" s="99"/>
      <c r="BB154" s="99"/>
      <c r="BC154" s="99"/>
      <c r="BD154" s="99"/>
      <c r="BE154" s="99"/>
      <c r="BF154" s="99"/>
      <c r="BG154" s="99"/>
      <c r="BH154" s="99"/>
      <c r="BI154" s="99"/>
      <c r="BJ154" s="99"/>
      <c r="BK154" s="99"/>
      <c r="BL154" s="99"/>
      <c r="BM154" s="99"/>
      <c r="BN154" s="99"/>
      <c r="BO154" s="99"/>
      <c r="BP154" s="99"/>
      <c r="BQ154" s="99"/>
      <c r="BR154" s="99"/>
      <c r="BS154" s="99"/>
      <c r="BT154" s="99"/>
      <c r="BU154" s="99"/>
      <c r="BV154" s="99"/>
      <c r="BW154" s="99"/>
      <c r="BX154" s="99"/>
      <c r="BY154" s="99"/>
      <c r="BZ154" s="99"/>
      <c r="CA154" s="99"/>
      <c r="CB154" s="99"/>
      <c r="CC154" s="99"/>
      <c r="CD154" s="99"/>
      <c r="CE154" s="99"/>
      <c r="CF154" s="99"/>
      <c r="CG154" s="99"/>
      <c r="CH154" s="99"/>
      <c r="CI154" s="99"/>
      <c r="CJ154" s="99"/>
      <c r="CK154" s="99"/>
      <c r="CL154" s="99"/>
      <c r="CM154" s="99"/>
      <c r="CN154" s="99"/>
      <c r="CO154" s="99"/>
      <c r="CP154" s="99"/>
      <c r="CQ154" s="99"/>
      <c r="CR154" s="99"/>
      <c r="CS154" s="99"/>
      <c r="CT154" s="99"/>
      <c r="CU154" s="99"/>
      <c r="CV154" s="99"/>
      <c r="CW154" s="99"/>
      <c r="CX154" s="99"/>
      <c r="CY154" s="99"/>
      <c r="CZ154" s="99"/>
      <c r="DA154" s="99"/>
      <c r="DB154" s="99"/>
      <c r="DC154" s="99"/>
      <c r="DD154" s="99"/>
      <c r="DE154" s="99"/>
      <c r="DF154" s="99"/>
      <c r="DG154" s="99"/>
      <c r="DH154" s="99"/>
      <c r="DI154" s="99"/>
      <c r="DJ154" s="99"/>
      <c r="DK154" s="99"/>
      <c r="DL154" s="99"/>
      <c r="DM154" s="99"/>
      <c r="DN154" s="99"/>
      <c r="DO154" s="99"/>
      <c r="DP154" s="99"/>
      <c r="DQ154" s="99"/>
      <c r="DR154" s="99"/>
      <c r="DS154" s="99"/>
      <c r="DT154" s="99"/>
      <c r="DU154" s="99"/>
      <c r="DV154" s="99"/>
      <c r="DW154" s="99"/>
      <c r="DX154" s="99"/>
      <c r="DY154" s="99"/>
      <c r="DZ154" s="99"/>
      <c r="EA154" s="99"/>
      <c r="EB154" s="99"/>
      <c r="EC154" s="99"/>
      <c r="ED154" s="99"/>
      <c r="EE154" s="99"/>
      <c r="EF154" s="99"/>
      <c r="EG154" s="99"/>
      <c r="EH154" s="99"/>
      <c r="EI154" s="99"/>
      <c r="EJ154" s="99"/>
      <c r="EK154" s="99"/>
      <c r="EL154" s="99"/>
      <c r="EM154" s="99"/>
      <c r="EN154" s="99"/>
      <c r="EO154" s="99"/>
      <c r="EP154" s="99"/>
      <c r="EQ154" s="99"/>
      <c r="ER154" s="99"/>
      <c r="ES154" s="99"/>
      <c r="ET154" s="99"/>
      <c r="EU154" s="99"/>
      <c r="EV154" s="99"/>
      <c r="EW154" s="99"/>
      <c r="EX154" s="99"/>
      <c r="EY154" s="99"/>
      <c r="EZ154" s="99"/>
      <c r="FA154" s="99"/>
      <c r="FB154" s="99"/>
      <c r="FC154" s="99"/>
      <c r="FD154" s="99"/>
      <c r="FE154" s="99"/>
      <c r="FF154" s="99"/>
      <c r="FG154" s="99"/>
      <c r="FH154" s="99"/>
      <c r="FI154" s="99"/>
      <c r="FJ154" s="99"/>
      <c r="FK154" s="99"/>
      <c r="FL154" s="99"/>
      <c r="FM154" s="99"/>
      <c r="FN154" s="99"/>
      <c r="FO154" s="99"/>
      <c r="FP154" s="99"/>
      <c r="FQ154" s="99"/>
      <c r="FR154" s="99"/>
      <c r="FS154" s="99"/>
      <c r="FT154" s="99"/>
      <c r="FU154" s="99"/>
      <c r="FV154" s="99"/>
      <c r="FW154" s="99"/>
      <c r="FX154" s="99"/>
      <c r="FY154" s="99"/>
      <c r="FZ154" s="99"/>
      <c r="GA154" s="99"/>
      <c r="GB154" s="99"/>
      <c r="GC154" s="99"/>
      <c r="GD154" s="99"/>
      <c r="GE154" s="99"/>
      <c r="GF154" s="99"/>
      <c r="GG154" s="99"/>
      <c r="GH154" s="99"/>
      <c r="GI154" s="99"/>
      <c r="GJ154" s="99"/>
      <c r="GK154" s="99"/>
      <c r="GL154" s="99"/>
      <c r="GM154" s="99"/>
    </row>
    <row r="155" spans="1:195" s="103" customFormat="1" ht="31.5" x14ac:dyDescent="0.25">
      <c r="A155" s="91"/>
      <c r="B155" s="38">
        <v>11</v>
      </c>
      <c r="C155" s="29">
        <v>1</v>
      </c>
      <c r="D155" s="33">
        <v>162450</v>
      </c>
      <c r="E155" s="61" t="s">
        <v>43</v>
      </c>
      <c r="F155" s="29" t="s">
        <v>20</v>
      </c>
      <c r="G155" s="29">
        <v>917</v>
      </c>
      <c r="H155" s="33" t="s">
        <v>14</v>
      </c>
      <c r="I155" s="33" t="s">
        <v>15</v>
      </c>
      <c r="J155" s="31">
        <v>1110162450</v>
      </c>
      <c r="K155" s="29">
        <v>244</v>
      </c>
      <c r="L155" s="34">
        <v>0</v>
      </c>
      <c r="M155" s="34">
        <v>618</v>
      </c>
      <c r="N155" s="34">
        <v>587.6</v>
      </c>
      <c r="O155" s="71"/>
      <c r="P155" s="72"/>
      <c r="Q155" s="59">
        <v>0</v>
      </c>
      <c r="R155" s="60">
        <f t="shared" si="66"/>
        <v>95.080906148867314</v>
      </c>
      <c r="S155" s="121"/>
      <c r="T155" s="99"/>
      <c r="U155" s="99"/>
      <c r="V155" s="99"/>
      <c r="W155" s="99"/>
      <c r="X155" s="99"/>
      <c r="Y155" s="99"/>
      <c r="Z155" s="99"/>
      <c r="AA155" s="99"/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/>
      <c r="AY155" s="99"/>
      <c r="AZ155" s="99"/>
      <c r="BA155" s="99"/>
      <c r="BB155" s="99"/>
      <c r="BC155" s="99"/>
      <c r="BD155" s="99"/>
      <c r="BE155" s="99"/>
      <c r="BF155" s="99"/>
      <c r="BG155" s="99"/>
      <c r="BH155" s="99"/>
      <c r="BI155" s="99"/>
      <c r="BJ155" s="99"/>
      <c r="BK155" s="99"/>
      <c r="BL155" s="99"/>
      <c r="BM155" s="99"/>
      <c r="BN155" s="99"/>
      <c r="BO155" s="99"/>
      <c r="BP155" s="99"/>
      <c r="BQ155" s="99"/>
      <c r="BR155" s="99"/>
      <c r="BS155" s="99"/>
      <c r="BT155" s="99"/>
      <c r="BU155" s="99"/>
      <c r="BV155" s="99"/>
      <c r="BW155" s="99"/>
      <c r="BX155" s="99"/>
      <c r="BY155" s="99"/>
      <c r="BZ155" s="99"/>
      <c r="CA155" s="99"/>
      <c r="CB155" s="99"/>
      <c r="CC155" s="99"/>
      <c r="CD155" s="99"/>
      <c r="CE155" s="99"/>
      <c r="CF155" s="99"/>
      <c r="CG155" s="99"/>
      <c r="CH155" s="99"/>
      <c r="CI155" s="99"/>
      <c r="CJ155" s="99"/>
      <c r="CK155" s="99"/>
      <c r="CL155" s="99"/>
      <c r="CM155" s="99"/>
      <c r="CN155" s="99"/>
      <c r="CO155" s="99"/>
      <c r="CP155" s="99"/>
      <c r="CQ155" s="99"/>
      <c r="CR155" s="99"/>
      <c r="CS155" s="99"/>
      <c r="CT155" s="99"/>
      <c r="CU155" s="99"/>
      <c r="CV155" s="99"/>
      <c r="CW155" s="99"/>
      <c r="CX155" s="99"/>
      <c r="CY155" s="99"/>
      <c r="CZ155" s="99"/>
      <c r="DA155" s="99"/>
      <c r="DB155" s="99"/>
      <c r="DC155" s="99"/>
      <c r="DD155" s="99"/>
      <c r="DE155" s="99"/>
      <c r="DF155" s="99"/>
      <c r="DG155" s="99"/>
      <c r="DH155" s="99"/>
      <c r="DI155" s="99"/>
      <c r="DJ155" s="99"/>
      <c r="DK155" s="99"/>
      <c r="DL155" s="99"/>
      <c r="DM155" s="99"/>
      <c r="DN155" s="99"/>
      <c r="DO155" s="99"/>
      <c r="DP155" s="99"/>
      <c r="DQ155" s="99"/>
      <c r="DR155" s="99"/>
      <c r="DS155" s="99"/>
      <c r="DT155" s="99"/>
      <c r="DU155" s="99"/>
      <c r="DV155" s="99"/>
      <c r="DW155" s="99"/>
      <c r="DX155" s="99"/>
      <c r="DY155" s="99"/>
      <c r="DZ155" s="99"/>
      <c r="EA155" s="99"/>
      <c r="EB155" s="99"/>
      <c r="EC155" s="99"/>
      <c r="ED155" s="99"/>
      <c r="EE155" s="99"/>
      <c r="EF155" s="99"/>
      <c r="EG155" s="99"/>
      <c r="EH155" s="99"/>
      <c r="EI155" s="99"/>
      <c r="EJ155" s="99"/>
      <c r="EK155" s="99"/>
      <c r="EL155" s="99"/>
      <c r="EM155" s="99"/>
      <c r="EN155" s="99"/>
      <c r="EO155" s="99"/>
      <c r="EP155" s="99"/>
      <c r="EQ155" s="99"/>
      <c r="ER155" s="99"/>
      <c r="ES155" s="99"/>
      <c r="ET155" s="99"/>
      <c r="EU155" s="99"/>
      <c r="EV155" s="99"/>
      <c r="EW155" s="99"/>
      <c r="EX155" s="99"/>
      <c r="EY155" s="99"/>
      <c r="EZ155" s="99"/>
      <c r="FA155" s="99"/>
      <c r="FB155" s="99"/>
      <c r="FC155" s="99"/>
      <c r="FD155" s="99"/>
      <c r="FE155" s="99"/>
      <c r="FF155" s="99"/>
      <c r="FG155" s="99"/>
      <c r="FH155" s="99"/>
      <c r="FI155" s="99"/>
      <c r="FJ155" s="99"/>
      <c r="FK155" s="99"/>
      <c r="FL155" s="99"/>
      <c r="FM155" s="99"/>
      <c r="FN155" s="99"/>
      <c r="FO155" s="99"/>
      <c r="FP155" s="99"/>
      <c r="FQ155" s="99"/>
      <c r="FR155" s="99"/>
      <c r="FS155" s="99"/>
      <c r="FT155" s="99"/>
      <c r="FU155" s="99"/>
      <c r="FV155" s="99"/>
      <c r="FW155" s="99"/>
      <c r="FX155" s="99"/>
      <c r="FY155" s="99"/>
      <c r="FZ155" s="99"/>
      <c r="GA155" s="99"/>
      <c r="GB155" s="99"/>
      <c r="GC155" s="99"/>
      <c r="GD155" s="99"/>
      <c r="GE155" s="99"/>
      <c r="GF155" s="99"/>
      <c r="GG155" s="99"/>
      <c r="GH155" s="99"/>
      <c r="GI155" s="99"/>
      <c r="GJ155" s="99"/>
      <c r="GK155" s="99"/>
      <c r="GL155" s="99"/>
      <c r="GM155" s="99"/>
    </row>
    <row r="156" spans="1:195" s="103" customFormat="1" ht="47.25" x14ac:dyDescent="0.25">
      <c r="A156" s="91"/>
      <c r="B156" s="38">
        <v>11</v>
      </c>
      <c r="C156" s="29">
        <v>1</v>
      </c>
      <c r="D156" s="33" t="s">
        <v>106</v>
      </c>
      <c r="E156" s="61" t="s">
        <v>109</v>
      </c>
      <c r="F156" s="29" t="s">
        <v>20</v>
      </c>
      <c r="G156" s="29">
        <v>917</v>
      </c>
      <c r="H156" s="33" t="s">
        <v>14</v>
      </c>
      <c r="I156" s="33" t="s">
        <v>15</v>
      </c>
      <c r="J156" s="31" t="s">
        <v>105</v>
      </c>
      <c r="K156" s="29">
        <v>0</v>
      </c>
      <c r="L156" s="34">
        <f>L157</f>
        <v>0</v>
      </c>
      <c r="M156" s="34">
        <f t="shared" ref="M156:N156" si="94">M157</f>
        <v>901.745</v>
      </c>
      <c r="N156" s="34">
        <f t="shared" si="94"/>
        <v>730.41337999999996</v>
      </c>
      <c r="O156" s="71"/>
      <c r="P156" s="72"/>
      <c r="Q156" s="59">
        <v>0</v>
      </c>
      <c r="R156" s="60">
        <f t="shared" si="66"/>
        <v>80.999992237273275</v>
      </c>
      <c r="S156" s="121"/>
      <c r="T156" s="99"/>
      <c r="U156" s="99"/>
      <c r="V156" s="99"/>
      <c r="W156" s="99"/>
      <c r="X156" s="99"/>
      <c r="Y156" s="99"/>
      <c r="Z156" s="99"/>
      <c r="AA156" s="99"/>
      <c r="AB156" s="99"/>
      <c r="AC156" s="99"/>
      <c r="AD156" s="99"/>
      <c r="AE156" s="99"/>
      <c r="AF156" s="99"/>
      <c r="AG156" s="99"/>
      <c r="AH156" s="99"/>
      <c r="AI156" s="99"/>
      <c r="AJ156" s="99"/>
      <c r="AK156" s="99"/>
      <c r="AL156" s="99"/>
      <c r="AM156" s="99"/>
      <c r="AN156" s="99"/>
      <c r="AO156" s="99"/>
      <c r="AP156" s="99"/>
      <c r="AQ156" s="99"/>
      <c r="AR156" s="99"/>
      <c r="AS156" s="99"/>
      <c r="AT156" s="99"/>
      <c r="AU156" s="99"/>
      <c r="AV156" s="99"/>
      <c r="AW156" s="99"/>
      <c r="AX156" s="99"/>
      <c r="AY156" s="99"/>
      <c r="AZ156" s="99"/>
      <c r="BA156" s="99"/>
      <c r="BB156" s="99"/>
      <c r="BC156" s="99"/>
      <c r="BD156" s="99"/>
      <c r="BE156" s="99"/>
      <c r="BF156" s="99"/>
      <c r="BG156" s="99"/>
      <c r="BH156" s="99"/>
      <c r="BI156" s="99"/>
      <c r="BJ156" s="99"/>
      <c r="BK156" s="99"/>
      <c r="BL156" s="99"/>
      <c r="BM156" s="99"/>
      <c r="BN156" s="99"/>
      <c r="BO156" s="99"/>
      <c r="BP156" s="99"/>
      <c r="BQ156" s="99"/>
      <c r="BR156" s="99"/>
      <c r="BS156" s="99"/>
      <c r="BT156" s="99"/>
      <c r="BU156" s="99"/>
      <c r="BV156" s="99"/>
      <c r="BW156" s="99"/>
      <c r="BX156" s="99"/>
      <c r="BY156" s="99"/>
      <c r="BZ156" s="99"/>
      <c r="CA156" s="99"/>
      <c r="CB156" s="99"/>
      <c r="CC156" s="99"/>
      <c r="CD156" s="99"/>
      <c r="CE156" s="99"/>
      <c r="CF156" s="99"/>
      <c r="CG156" s="99"/>
      <c r="CH156" s="99"/>
      <c r="CI156" s="99"/>
      <c r="CJ156" s="99"/>
      <c r="CK156" s="99"/>
      <c r="CL156" s="99"/>
      <c r="CM156" s="99"/>
      <c r="CN156" s="99"/>
      <c r="CO156" s="99"/>
      <c r="CP156" s="99"/>
      <c r="CQ156" s="99"/>
      <c r="CR156" s="99"/>
      <c r="CS156" s="99"/>
      <c r="CT156" s="99"/>
      <c r="CU156" s="99"/>
      <c r="CV156" s="99"/>
      <c r="CW156" s="99"/>
      <c r="CX156" s="99"/>
      <c r="CY156" s="99"/>
      <c r="CZ156" s="99"/>
      <c r="DA156" s="99"/>
      <c r="DB156" s="99"/>
      <c r="DC156" s="99"/>
      <c r="DD156" s="99"/>
      <c r="DE156" s="99"/>
      <c r="DF156" s="99"/>
      <c r="DG156" s="99"/>
      <c r="DH156" s="99"/>
      <c r="DI156" s="99"/>
      <c r="DJ156" s="99"/>
      <c r="DK156" s="99"/>
      <c r="DL156" s="99"/>
      <c r="DM156" s="99"/>
      <c r="DN156" s="99"/>
      <c r="DO156" s="99"/>
      <c r="DP156" s="99"/>
      <c r="DQ156" s="99"/>
      <c r="DR156" s="99"/>
      <c r="DS156" s="99"/>
      <c r="DT156" s="99"/>
      <c r="DU156" s="99"/>
      <c r="DV156" s="99"/>
      <c r="DW156" s="99"/>
      <c r="DX156" s="99"/>
      <c r="DY156" s="99"/>
      <c r="DZ156" s="99"/>
      <c r="EA156" s="99"/>
      <c r="EB156" s="99"/>
      <c r="EC156" s="99"/>
      <c r="ED156" s="99"/>
      <c r="EE156" s="99"/>
      <c r="EF156" s="99"/>
      <c r="EG156" s="99"/>
      <c r="EH156" s="99"/>
      <c r="EI156" s="99"/>
      <c r="EJ156" s="99"/>
      <c r="EK156" s="99"/>
      <c r="EL156" s="99"/>
      <c r="EM156" s="99"/>
      <c r="EN156" s="99"/>
      <c r="EO156" s="99"/>
      <c r="EP156" s="99"/>
      <c r="EQ156" s="99"/>
      <c r="ER156" s="99"/>
      <c r="ES156" s="99"/>
      <c r="ET156" s="99"/>
      <c r="EU156" s="99"/>
      <c r="EV156" s="99"/>
      <c r="EW156" s="99"/>
      <c r="EX156" s="99"/>
      <c r="EY156" s="99"/>
      <c r="EZ156" s="99"/>
      <c r="FA156" s="99"/>
      <c r="FB156" s="99"/>
      <c r="FC156" s="99"/>
      <c r="FD156" s="99"/>
      <c r="FE156" s="99"/>
      <c r="FF156" s="99"/>
      <c r="FG156" s="99"/>
      <c r="FH156" s="99"/>
      <c r="FI156" s="99"/>
      <c r="FJ156" s="99"/>
      <c r="FK156" s="99"/>
      <c r="FL156" s="99"/>
      <c r="FM156" s="99"/>
      <c r="FN156" s="99"/>
      <c r="FO156" s="99"/>
      <c r="FP156" s="99"/>
      <c r="FQ156" s="99"/>
      <c r="FR156" s="99"/>
      <c r="FS156" s="99"/>
      <c r="FT156" s="99"/>
      <c r="FU156" s="99"/>
      <c r="FV156" s="99"/>
      <c r="FW156" s="99"/>
      <c r="FX156" s="99"/>
      <c r="FY156" s="99"/>
      <c r="FZ156" s="99"/>
      <c r="GA156" s="99"/>
      <c r="GB156" s="99"/>
      <c r="GC156" s="99"/>
      <c r="GD156" s="99"/>
      <c r="GE156" s="99"/>
      <c r="GF156" s="99"/>
      <c r="GG156" s="99"/>
      <c r="GH156" s="99"/>
      <c r="GI156" s="99"/>
      <c r="GJ156" s="99"/>
      <c r="GK156" s="99"/>
      <c r="GL156" s="99"/>
      <c r="GM156" s="99"/>
    </row>
    <row r="157" spans="1:195" s="103" customFormat="1" ht="31.5" x14ac:dyDescent="0.25">
      <c r="A157" s="91"/>
      <c r="B157" s="38">
        <v>11</v>
      </c>
      <c r="C157" s="29">
        <v>1</v>
      </c>
      <c r="D157" s="33" t="s">
        <v>106</v>
      </c>
      <c r="E157" s="61" t="s">
        <v>44</v>
      </c>
      <c r="F157" s="29" t="s">
        <v>20</v>
      </c>
      <c r="G157" s="29">
        <v>917</v>
      </c>
      <c r="H157" s="33" t="s">
        <v>14</v>
      </c>
      <c r="I157" s="33" t="s">
        <v>15</v>
      </c>
      <c r="J157" s="31" t="s">
        <v>105</v>
      </c>
      <c r="K157" s="29">
        <v>244</v>
      </c>
      <c r="L157" s="34">
        <v>0</v>
      </c>
      <c r="M157" s="34">
        <v>901.745</v>
      </c>
      <c r="N157" s="34">
        <v>730.41337999999996</v>
      </c>
      <c r="O157" s="71"/>
      <c r="P157" s="72"/>
      <c r="Q157" s="59">
        <v>0</v>
      </c>
      <c r="R157" s="60">
        <f t="shared" si="66"/>
        <v>80.999992237273275</v>
      </c>
      <c r="S157" s="121"/>
      <c r="T157" s="99"/>
      <c r="U157" s="99"/>
      <c r="V157" s="99"/>
      <c r="W157" s="99"/>
      <c r="X157" s="99"/>
      <c r="Y157" s="99"/>
      <c r="Z157" s="99"/>
      <c r="AA157" s="99"/>
      <c r="AB157" s="99"/>
      <c r="AC157" s="99"/>
      <c r="AD157" s="99"/>
      <c r="AE157" s="99"/>
      <c r="AF157" s="99"/>
      <c r="AG157" s="99"/>
      <c r="AH157" s="99"/>
      <c r="AI157" s="99"/>
      <c r="AJ157" s="99"/>
      <c r="AK157" s="99"/>
      <c r="AL157" s="99"/>
      <c r="AM157" s="99"/>
      <c r="AN157" s="99"/>
      <c r="AO157" s="99"/>
      <c r="AP157" s="99"/>
      <c r="AQ157" s="99"/>
      <c r="AR157" s="99"/>
      <c r="AS157" s="99"/>
      <c r="AT157" s="99"/>
      <c r="AU157" s="99"/>
      <c r="AV157" s="99"/>
      <c r="AW157" s="99"/>
      <c r="AX157" s="99"/>
      <c r="AY157" s="99"/>
      <c r="AZ157" s="99"/>
      <c r="BA157" s="99"/>
      <c r="BB157" s="99"/>
      <c r="BC157" s="99"/>
      <c r="BD157" s="99"/>
      <c r="BE157" s="99"/>
      <c r="BF157" s="99"/>
      <c r="BG157" s="99"/>
      <c r="BH157" s="99"/>
      <c r="BI157" s="99"/>
      <c r="BJ157" s="99"/>
      <c r="BK157" s="99"/>
      <c r="BL157" s="99"/>
      <c r="BM157" s="99"/>
      <c r="BN157" s="99"/>
      <c r="BO157" s="99"/>
      <c r="BP157" s="99"/>
      <c r="BQ157" s="99"/>
      <c r="BR157" s="99"/>
      <c r="BS157" s="99"/>
      <c r="BT157" s="99"/>
      <c r="BU157" s="99"/>
      <c r="BV157" s="99"/>
      <c r="BW157" s="99"/>
      <c r="BX157" s="99"/>
      <c r="BY157" s="99"/>
      <c r="BZ157" s="99"/>
      <c r="CA157" s="99"/>
      <c r="CB157" s="99"/>
      <c r="CC157" s="99"/>
      <c r="CD157" s="99"/>
      <c r="CE157" s="99"/>
      <c r="CF157" s="99"/>
      <c r="CG157" s="99"/>
      <c r="CH157" s="99"/>
      <c r="CI157" s="99"/>
      <c r="CJ157" s="99"/>
      <c r="CK157" s="99"/>
      <c r="CL157" s="99"/>
      <c r="CM157" s="99"/>
      <c r="CN157" s="99"/>
      <c r="CO157" s="99"/>
      <c r="CP157" s="99"/>
      <c r="CQ157" s="99"/>
      <c r="CR157" s="99"/>
      <c r="CS157" s="99"/>
      <c r="CT157" s="99"/>
      <c r="CU157" s="99"/>
      <c r="CV157" s="99"/>
      <c r="CW157" s="99"/>
      <c r="CX157" s="99"/>
      <c r="CY157" s="99"/>
      <c r="CZ157" s="99"/>
      <c r="DA157" s="99"/>
      <c r="DB157" s="99"/>
      <c r="DC157" s="99"/>
      <c r="DD157" s="99"/>
      <c r="DE157" s="99"/>
      <c r="DF157" s="99"/>
      <c r="DG157" s="99"/>
      <c r="DH157" s="99"/>
      <c r="DI157" s="99"/>
      <c r="DJ157" s="99"/>
      <c r="DK157" s="99"/>
      <c r="DL157" s="99"/>
      <c r="DM157" s="99"/>
      <c r="DN157" s="99"/>
      <c r="DO157" s="99"/>
      <c r="DP157" s="99"/>
      <c r="DQ157" s="99"/>
      <c r="DR157" s="99"/>
      <c r="DS157" s="99"/>
      <c r="DT157" s="99"/>
      <c r="DU157" s="99"/>
      <c r="DV157" s="99"/>
      <c r="DW157" s="99"/>
      <c r="DX157" s="99"/>
      <c r="DY157" s="99"/>
      <c r="DZ157" s="99"/>
      <c r="EA157" s="99"/>
      <c r="EB157" s="99"/>
      <c r="EC157" s="99"/>
      <c r="ED157" s="99"/>
      <c r="EE157" s="99"/>
      <c r="EF157" s="99"/>
      <c r="EG157" s="99"/>
      <c r="EH157" s="99"/>
      <c r="EI157" s="99"/>
      <c r="EJ157" s="99"/>
      <c r="EK157" s="99"/>
      <c r="EL157" s="99"/>
      <c r="EM157" s="99"/>
      <c r="EN157" s="99"/>
      <c r="EO157" s="99"/>
      <c r="EP157" s="99"/>
      <c r="EQ157" s="99"/>
      <c r="ER157" s="99"/>
      <c r="ES157" s="99"/>
      <c r="ET157" s="99"/>
      <c r="EU157" s="99"/>
      <c r="EV157" s="99"/>
      <c r="EW157" s="99"/>
      <c r="EX157" s="99"/>
      <c r="EY157" s="99"/>
      <c r="EZ157" s="99"/>
      <c r="FA157" s="99"/>
      <c r="FB157" s="99"/>
      <c r="FC157" s="99"/>
      <c r="FD157" s="99"/>
      <c r="FE157" s="99"/>
      <c r="FF157" s="99"/>
      <c r="FG157" s="99"/>
      <c r="FH157" s="99"/>
      <c r="FI157" s="99"/>
      <c r="FJ157" s="99"/>
      <c r="FK157" s="99"/>
      <c r="FL157" s="99"/>
      <c r="FM157" s="99"/>
      <c r="FN157" s="99"/>
      <c r="FO157" s="99"/>
      <c r="FP157" s="99"/>
      <c r="FQ157" s="99"/>
      <c r="FR157" s="99"/>
      <c r="FS157" s="99"/>
      <c r="FT157" s="99"/>
      <c r="FU157" s="99"/>
      <c r="FV157" s="99"/>
      <c r="FW157" s="99"/>
      <c r="FX157" s="99"/>
      <c r="FY157" s="99"/>
      <c r="FZ157" s="99"/>
      <c r="GA157" s="99"/>
      <c r="GB157" s="99"/>
      <c r="GC157" s="99"/>
      <c r="GD157" s="99"/>
      <c r="GE157" s="99"/>
      <c r="GF157" s="99"/>
      <c r="GG157" s="99"/>
      <c r="GH157" s="99"/>
      <c r="GI157" s="99"/>
      <c r="GJ157" s="99"/>
      <c r="GK157" s="99"/>
      <c r="GL157" s="99"/>
      <c r="GM157" s="99"/>
    </row>
    <row r="158" spans="1:195" s="103" customFormat="1" ht="47.25" x14ac:dyDescent="0.25">
      <c r="A158" s="91"/>
      <c r="B158" s="38">
        <v>11</v>
      </c>
      <c r="C158" s="29">
        <v>1</v>
      </c>
      <c r="D158" s="33" t="s">
        <v>111</v>
      </c>
      <c r="E158" s="61" t="s">
        <v>112</v>
      </c>
      <c r="F158" s="29" t="s">
        <v>20</v>
      </c>
      <c r="G158" s="29">
        <v>917</v>
      </c>
      <c r="H158" s="33" t="s">
        <v>14</v>
      </c>
      <c r="I158" s="33" t="s">
        <v>15</v>
      </c>
      <c r="J158" s="31" t="s">
        <v>110</v>
      </c>
      <c r="K158" s="29">
        <v>0</v>
      </c>
      <c r="L158" s="34">
        <f>L159</f>
        <v>0</v>
      </c>
      <c r="M158" s="34">
        <f t="shared" ref="M158:N158" si="95">M159</f>
        <v>117.619</v>
      </c>
      <c r="N158" s="34">
        <f t="shared" si="95"/>
        <v>95.271379999999994</v>
      </c>
      <c r="O158" s="71"/>
      <c r="P158" s="72"/>
      <c r="Q158" s="59">
        <v>0</v>
      </c>
      <c r="R158" s="60">
        <f t="shared" si="66"/>
        <v>80.99999149797226</v>
      </c>
      <c r="S158" s="121"/>
      <c r="T158" s="99"/>
      <c r="U158" s="99"/>
      <c r="V158" s="99"/>
      <c r="W158" s="99"/>
      <c r="X158" s="99"/>
      <c r="Y158" s="99"/>
      <c r="Z158" s="99"/>
      <c r="AA158" s="99"/>
      <c r="AB158" s="99"/>
      <c r="AC158" s="99"/>
      <c r="AD158" s="99"/>
      <c r="AE158" s="99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99"/>
      <c r="AU158" s="99"/>
      <c r="AV158" s="99"/>
      <c r="AW158" s="99"/>
      <c r="AX158" s="99"/>
      <c r="AY158" s="99"/>
      <c r="AZ158" s="99"/>
      <c r="BA158" s="99"/>
      <c r="BB158" s="99"/>
      <c r="BC158" s="99"/>
      <c r="BD158" s="99"/>
      <c r="BE158" s="99"/>
      <c r="BF158" s="99"/>
      <c r="BG158" s="99"/>
      <c r="BH158" s="99"/>
      <c r="BI158" s="99"/>
      <c r="BJ158" s="99"/>
      <c r="BK158" s="99"/>
      <c r="BL158" s="99"/>
      <c r="BM158" s="99"/>
      <c r="BN158" s="99"/>
      <c r="BO158" s="99"/>
      <c r="BP158" s="99"/>
      <c r="BQ158" s="99"/>
      <c r="BR158" s="99"/>
      <c r="BS158" s="99"/>
      <c r="BT158" s="99"/>
      <c r="BU158" s="99"/>
      <c r="BV158" s="99"/>
      <c r="BW158" s="99"/>
      <c r="BX158" s="99"/>
      <c r="BY158" s="99"/>
      <c r="BZ158" s="99"/>
      <c r="CA158" s="99"/>
      <c r="CB158" s="99"/>
      <c r="CC158" s="99"/>
      <c r="CD158" s="99"/>
      <c r="CE158" s="99"/>
      <c r="CF158" s="99"/>
      <c r="CG158" s="99"/>
      <c r="CH158" s="99"/>
      <c r="CI158" s="99"/>
      <c r="CJ158" s="99"/>
      <c r="CK158" s="99"/>
      <c r="CL158" s="99"/>
      <c r="CM158" s="99"/>
      <c r="CN158" s="99"/>
      <c r="CO158" s="99"/>
      <c r="CP158" s="99"/>
      <c r="CQ158" s="99"/>
      <c r="CR158" s="99"/>
      <c r="CS158" s="99"/>
      <c r="CT158" s="99"/>
      <c r="CU158" s="99"/>
      <c r="CV158" s="99"/>
      <c r="CW158" s="99"/>
      <c r="CX158" s="99"/>
      <c r="CY158" s="99"/>
      <c r="CZ158" s="99"/>
      <c r="DA158" s="99"/>
      <c r="DB158" s="99"/>
      <c r="DC158" s="99"/>
      <c r="DD158" s="99"/>
      <c r="DE158" s="99"/>
      <c r="DF158" s="99"/>
      <c r="DG158" s="99"/>
      <c r="DH158" s="99"/>
      <c r="DI158" s="99"/>
      <c r="DJ158" s="99"/>
      <c r="DK158" s="99"/>
      <c r="DL158" s="99"/>
      <c r="DM158" s="99"/>
      <c r="DN158" s="99"/>
      <c r="DO158" s="99"/>
      <c r="DP158" s="99"/>
      <c r="DQ158" s="99"/>
      <c r="DR158" s="99"/>
      <c r="DS158" s="99"/>
      <c r="DT158" s="99"/>
      <c r="DU158" s="99"/>
      <c r="DV158" s="99"/>
      <c r="DW158" s="99"/>
      <c r="DX158" s="99"/>
      <c r="DY158" s="99"/>
      <c r="DZ158" s="99"/>
      <c r="EA158" s="99"/>
      <c r="EB158" s="99"/>
      <c r="EC158" s="99"/>
      <c r="ED158" s="99"/>
      <c r="EE158" s="99"/>
      <c r="EF158" s="99"/>
      <c r="EG158" s="99"/>
      <c r="EH158" s="99"/>
      <c r="EI158" s="99"/>
      <c r="EJ158" s="99"/>
      <c r="EK158" s="99"/>
      <c r="EL158" s="99"/>
      <c r="EM158" s="99"/>
      <c r="EN158" s="99"/>
      <c r="EO158" s="99"/>
      <c r="EP158" s="99"/>
      <c r="EQ158" s="99"/>
      <c r="ER158" s="99"/>
      <c r="ES158" s="99"/>
      <c r="ET158" s="99"/>
      <c r="EU158" s="99"/>
      <c r="EV158" s="99"/>
      <c r="EW158" s="99"/>
      <c r="EX158" s="99"/>
      <c r="EY158" s="99"/>
      <c r="EZ158" s="99"/>
      <c r="FA158" s="99"/>
      <c r="FB158" s="99"/>
      <c r="FC158" s="99"/>
      <c r="FD158" s="99"/>
      <c r="FE158" s="99"/>
      <c r="FF158" s="99"/>
      <c r="FG158" s="99"/>
      <c r="FH158" s="99"/>
      <c r="FI158" s="99"/>
      <c r="FJ158" s="99"/>
      <c r="FK158" s="99"/>
      <c r="FL158" s="99"/>
      <c r="FM158" s="99"/>
      <c r="FN158" s="99"/>
      <c r="FO158" s="99"/>
      <c r="FP158" s="99"/>
      <c r="FQ158" s="99"/>
      <c r="FR158" s="99"/>
      <c r="FS158" s="99"/>
      <c r="FT158" s="99"/>
      <c r="FU158" s="99"/>
      <c r="FV158" s="99"/>
      <c r="FW158" s="99"/>
      <c r="FX158" s="99"/>
      <c r="FY158" s="99"/>
      <c r="FZ158" s="99"/>
      <c r="GA158" s="99"/>
      <c r="GB158" s="99"/>
      <c r="GC158" s="99"/>
      <c r="GD158" s="99"/>
      <c r="GE158" s="99"/>
      <c r="GF158" s="99"/>
      <c r="GG158" s="99"/>
      <c r="GH158" s="99"/>
      <c r="GI158" s="99"/>
      <c r="GJ158" s="99"/>
      <c r="GK158" s="99"/>
      <c r="GL158" s="99"/>
      <c r="GM158" s="99"/>
    </row>
    <row r="159" spans="1:195" s="103" customFormat="1" ht="31.5" x14ac:dyDescent="0.25">
      <c r="A159" s="91"/>
      <c r="B159" s="38">
        <v>11</v>
      </c>
      <c r="C159" s="29">
        <v>1</v>
      </c>
      <c r="D159" s="33" t="s">
        <v>111</v>
      </c>
      <c r="E159" s="61" t="s">
        <v>44</v>
      </c>
      <c r="F159" s="29" t="s">
        <v>20</v>
      </c>
      <c r="G159" s="29">
        <v>917</v>
      </c>
      <c r="H159" s="33" t="s">
        <v>14</v>
      </c>
      <c r="I159" s="33" t="s">
        <v>15</v>
      </c>
      <c r="J159" s="31" t="s">
        <v>110</v>
      </c>
      <c r="K159" s="29">
        <v>244</v>
      </c>
      <c r="L159" s="34">
        <v>0</v>
      </c>
      <c r="M159" s="34">
        <v>117.619</v>
      </c>
      <c r="N159" s="34">
        <v>95.271379999999994</v>
      </c>
      <c r="O159" s="71"/>
      <c r="P159" s="72"/>
      <c r="Q159" s="59">
        <v>0</v>
      </c>
      <c r="R159" s="60">
        <f t="shared" si="66"/>
        <v>80.99999149797226</v>
      </c>
      <c r="S159" s="121"/>
      <c r="T159" s="99"/>
      <c r="U159" s="99"/>
      <c r="V159" s="99"/>
      <c r="W159" s="99"/>
      <c r="X159" s="99"/>
      <c r="Y159" s="99"/>
      <c r="Z159" s="99"/>
      <c r="AA159" s="99"/>
      <c r="AB159" s="99"/>
      <c r="AC159" s="99"/>
      <c r="AD159" s="99"/>
      <c r="AE159" s="99"/>
      <c r="AF159" s="99"/>
      <c r="AG159" s="99"/>
      <c r="AH159" s="99"/>
      <c r="AI159" s="99"/>
      <c r="AJ159" s="99"/>
      <c r="AK159" s="99"/>
      <c r="AL159" s="99"/>
      <c r="AM159" s="99"/>
      <c r="AN159" s="99"/>
      <c r="AO159" s="99"/>
      <c r="AP159" s="99"/>
      <c r="AQ159" s="99"/>
      <c r="AR159" s="99"/>
      <c r="AS159" s="99"/>
      <c r="AT159" s="99"/>
      <c r="AU159" s="99"/>
      <c r="AV159" s="99"/>
      <c r="AW159" s="99"/>
      <c r="AX159" s="99"/>
      <c r="AY159" s="99"/>
      <c r="AZ159" s="99"/>
      <c r="BA159" s="99"/>
      <c r="BB159" s="99"/>
      <c r="BC159" s="99"/>
      <c r="BD159" s="99"/>
      <c r="BE159" s="99"/>
      <c r="BF159" s="99"/>
      <c r="BG159" s="99"/>
      <c r="BH159" s="99"/>
      <c r="BI159" s="99"/>
      <c r="BJ159" s="99"/>
      <c r="BK159" s="99"/>
      <c r="BL159" s="99"/>
      <c r="BM159" s="99"/>
      <c r="BN159" s="99"/>
      <c r="BO159" s="99"/>
      <c r="BP159" s="99"/>
      <c r="BQ159" s="99"/>
      <c r="BR159" s="99"/>
      <c r="BS159" s="99"/>
      <c r="BT159" s="99"/>
      <c r="BU159" s="99"/>
      <c r="BV159" s="99"/>
      <c r="BW159" s="99"/>
      <c r="BX159" s="99"/>
      <c r="BY159" s="99"/>
      <c r="BZ159" s="99"/>
      <c r="CA159" s="99"/>
      <c r="CB159" s="99"/>
      <c r="CC159" s="99"/>
      <c r="CD159" s="99"/>
      <c r="CE159" s="99"/>
      <c r="CF159" s="99"/>
      <c r="CG159" s="99"/>
      <c r="CH159" s="99"/>
      <c r="CI159" s="99"/>
      <c r="CJ159" s="99"/>
      <c r="CK159" s="99"/>
      <c r="CL159" s="99"/>
      <c r="CM159" s="99"/>
      <c r="CN159" s="99"/>
      <c r="CO159" s="99"/>
      <c r="CP159" s="99"/>
      <c r="CQ159" s="99"/>
      <c r="CR159" s="99"/>
      <c r="CS159" s="99"/>
      <c r="CT159" s="99"/>
      <c r="CU159" s="99"/>
      <c r="CV159" s="99"/>
      <c r="CW159" s="99"/>
      <c r="CX159" s="99"/>
      <c r="CY159" s="99"/>
      <c r="CZ159" s="99"/>
      <c r="DA159" s="99"/>
      <c r="DB159" s="99"/>
      <c r="DC159" s="99"/>
      <c r="DD159" s="99"/>
      <c r="DE159" s="99"/>
      <c r="DF159" s="99"/>
      <c r="DG159" s="99"/>
      <c r="DH159" s="99"/>
      <c r="DI159" s="99"/>
      <c r="DJ159" s="99"/>
      <c r="DK159" s="99"/>
      <c r="DL159" s="99"/>
      <c r="DM159" s="99"/>
      <c r="DN159" s="99"/>
      <c r="DO159" s="99"/>
      <c r="DP159" s="99"/>
      <c r="DQ159" s="99"/>
      <c r="DR159" s="99"/>
      <c r="DS159" s="99"/>
      <c r="DT159" s="99"/>
      <c r="DU159" s="99"/>
      <c r="DV159" s="99"/>
      <c r="DW159" s="99"/>
      <c r="DX159" s="99"/>
      <c r="DY159" s="99"/>
      <c r="DZ159" s="99"/>
      <c r="EA159" s="99"/>
      <c r="EB159" s="99"/>
      <c r="EC159" s="99"/>
      <c r="ED159" s="99"/>
      <c r="EE159" s="99"/>
      <c r="EF159" s="99"/>
      <c r="EG159" s="99"/>
      <c r="EH159" s="99"/>
      <c r="EI159" s="99"/>
      <c r="EJ159" s="99"/>
      <c r="EK159" s="99"/>
      <c r="EL159" s="99"/>
      <c r="EM159" s="99"/>
      <c r="EN159" s="99"/>
      <c r="EO159" s="99"/>
      <c r="EP159" s="99"/>
      <c r="EQ159" s="99"/>
      <c r="ER159" s="99"/>
      <c r="ES159" s="99"/>
      <c r="ET159" s="99"/>
      <c r="EU159" s="99"/>
      <c r="EV159" s="99"/>
      <c r="EW159" s="99"/>
      <c r="EX159" s="99"/>
      <c r="EY159" s="99"/>
      <c r="EZ159" s="99"/>
      <c r="FA159" s="99"/>
      <c r="FB159" s="99"/>
      <c r="FC159" s="99"/>
      <c r="FD159" s="99"/>
      <c r="FE159" s="99"/>
      <c r="FF159" s="99"/>
      <c r="FG159" s="99"/>
      <c r="FH159" s="99"/>
      <c r="FI159" s="99"/>
      <c r="FJ159" s="99"/>
      <c r="FK159" s="99"/>
      <c r="FL159" s="99"/>
      <c r="FM159" s="99"/>
      <c r="FN159" s="99"/>
      <c r="FO159" s="99"/>
      <c r="FP159" s="99"/>
      <c r="FQ159" s="99"/>
      <c r="FR159" s="99"/>
      <c r="FS159" s="99"/>
      <c r="FT159" s="99"/>
      <c r="FU159" s="99"/>
      <c r="FV159" s="99"/>
      <c r="FW159" s="99"/>
      <c r="FX159" s="99"/>
      <c r="FY159" s="99"/>
      <c r="FZ159" s="99"/>
      <c r="GA159" s="99"/>
      <c r="GB159" s="99"/>
      <c r="GC159" s="99"/>
      <c r="GD159" s="99"/>
      <c r="GE159" s="99"/>
      <c r="GF159" s="99"/>
      <c r="GG159" s="99"/>
      <c r="GH159" s="99"/>
      <c r="GI159" s="99"/>
      <c r="GJ159" s="99"/>
      <c r="GK159" s="99"/>
      <c r="GL159" s="99"/>
      <c r="GM159" s="99"/>
    </row>
    <row r="160" spans="1:195" s="103" customFormat="1" ht="47.25" x14ac:dyDescent="0.25">
      <c r="A160" s="91"/>
      <c r="B160" s="38">
        <v>11</v>
      </c>
      <c r="C160" s="29">
        <v>1</v>
      </c>
      <c r="D160" s="33" t="s">
        <v>114</v>
      </c>
      <c r="E160" s="61" t="s">
        <v>113</v>
      </c>
      <c r="F160" s="29" t="s">
        <v>20</v>
      </c>
      <c r="G160" s="29">
        <v>917</v>
      </c>
      <c r="H160" s="33" t="s">
        <v>14</v>
      </c>
      <c r="I160" s="33" t="s">
        <v>15</v>
      </c>
      <c r="J160" s="31" t="s">
        <v>115</v>
      </c>
      <c r="K160" s="29">
        <v>0</v>
      </c>
      <c r="L160" s="34">
        <f>L161</f>
        <v>0</v>
      </c>
      <c r="M160" s="34">
        <f t="shared" ref="M160:N160" si="96">M161</f>
        <v>117.619</v>
      </c>
      <c r="N160" s="34">
        <f t="shared" si="96"/>
        <v>95.271379999999994</v>
      </c>
      <c r="O160" s="71"/>
      <c r="P160" s="72"/>
      <c r="Q160" s="59">
        <v>0</v>
      </c>
      <c r="R160" s="60">
        <f t="shared" si="66"/>
        <v>80.99999149797226</v>
      </c>
      <c r="S160" s="121"/>
      <c r="T160" s="99"/>
      <c r="U160" s="99"/>
      <c r="V160" s="99"/>
      <c r="W160" s="99"/>
      <c r="X160" s="99"/>
      <c r="Y160" s="99"/>
      <c r="Z160" s="99"/>
      <c r="AA160" s="99"/>
      <c r="AB160" s="99"/>
      <c r="AC160" s="99"/>
      <c r="AD160" s="99"/>
      <c r="AE160" s="99"/>
      <c r="AF160" s="99"/>
      <c r="AG160" s="99"/>
      <c r="AH160" s="99"/>
      <c r="AI160" s="99"/>
      <c r="AJ160" s="99"/>
      <c r="AK160" s="99"/>
      <c r="AL160" s="99"/>
      <c r="AM160" s="99"/>
      <c r="AN160" s="99"/>
      <c r="AO160" s="99"/>
      <c r="AP160" s="99"/>
      <c r="AQ160" s="99"/>
      <c r="AR160" s="99"/>
      <c r="AS160" s="99"/>
      <c r="AT160" s="99"/>
      <c r="AU160" s="99"/>
      <c r="AV160" s="99"/>
      <c r="AW160" s="99"/>
      <c r="AX160" s="99"/>
      <c r="AY160" s="99"/>
      <c r="AZ160" s="99"/>
      <c r="BA160" s="99"/>
      <c r="BB160" s="99"/>
      <c r="BC160" s="99"/>
      <c r="BD160" s="99"/>
      <c r="BE160" s="99"/>
      <c r="BF160" s="99"/>
      <c r="BG160" s="99"/>
      <c r="BH160" s="99"/>
      <c r="BI160" s="99"/>
      <c r="BJ160" s="99"/>
      <c r="BK160" s="99"/>
      <c r="BL160" s="99"/>
      <c r="BM160" s="99"/>
      <c r="BN160" s="99"/>
      <c r="BO160" s="99"/>
      <c r="BP160" s="99"/>
      <c r="BQ160" s="99"/>
      <c r="BR160" s="99"/>
      <c r="BS160" s="99"/>
      <c r="BT160" s="99"/>
      <c r="BU160" s="99"/>
      <c r="BV160" s="99"/>
      <c r="BW160" s="99"/>
      <c r="BX160" s="99"/>
      <c r="BY160" s="99"/>
      <c r="BZ160" s="99"/>
      <c r="CA160" s="99"/>
      <c r="CB160" s="99"/>
      <c r="CC160" s="99"/>
      <c r="CD160" s="99"/>
      <c r="CE160" s="99"/>
      <c r="CF160" s="99"/>
      <c r="CG160" s="99"/>
      <c r="CH160" s="99"/>
      <c r="CI160" s="99"/>
      <c r="CJ160" s="99"/>
      <c r="CK160" s="99"/>
      <c r="CL160" s="99"/>
      <c r="CM160" s="99"/>
      <c r="CN160" s="99"/>
      <c r="CO160" s="99"/>
      <c r="CP160" s="99"/>
      <c r="CQ160" s="99"/>
      <c r="CR160" s="99"/>
      <c r="CS160" s="99"/>
      <c r="CT160" s="99"/>
      <c r="CU160" s="99"/>
      <c r="CV160" s="99"/>
      <c r="CW160" s="99"/>
      <c r="CX160" s="99"/>
      <c r="CY160" s="99"/>
      <c r="CZ160" s="99"/>
      <c r="DA160" s="99"/>
      <c r="DB160" s="99"/>
      <c r="DC160" s="99"/>
      <c r="DD160" s="99"/>
      <c r="DE160" s="99"/>
      <c r="DF160" s="99"/>
      <c r="DG160" s="99"/>
      <c r="DH160" s="99"/>
      <c r="DI160" s="99"/>
      <c r="DJ160" s="99"/>
      <c r="DK160" s="99"/>
      <c r="DL160" s="99"/>
      <c r="DM160" s="99"/>
      <c r="DN160" s="99"/>
      <c r="DO160" s="99"/>
      <c r="DP160" s="99"/>
      <c r="DQ160" s="99"/>
      <c r="DR160" s="99"/>
      <c r="DS160" s="99"/>
      <c r="DT160" s="99"/>
      <c r="DU160" s="99"/>
      <c r="DV160" s="99"/>
      <c r="DW160" s="99"/>
      <c r="DX160" s="99"/>
      <c r="DY160" s="99"/>
      <c r="DZ160" s="99"/>
      <c r="EA160" s="99"/>
      <c r="EB160" s="99"/>
      <c r="EC160" s="99"/>
      <c r="ED160" s="99"/>
      <c r="EE160" s="99"/>
      <c r="EF160" s="99"/>
      <c r="EG160" s="99"/>
      <c r="EH160" s="99"/>
      <c r="EI160" s="99"/>
      <c r="EJ160" s="99"/>
      <c r="EK160" s="99"/>
      <c r="EL160" s="99"/>
      <c r="EM160" s="99"/>
      <c r="EN160" s="99"/>
      <c r="EO160" s="99"/>
      <c r="EP160" s="99"/>
      <c r="EQ160" s="99"/>
      <c r="ER160" s="99"/>
      <c r="ES160" s="99"/>
      <c r="ET160" s="99"/>
      <c r="EU160" s="99"/>
      <c r="EV160" s="99"/>
      <c r="EW160" s="99"/>
      <c r="EX160" s="99"/>
      <c r="EY160" s="99"/>
      <c r="EZ160" s="99"/>
      <c r="FA160" s="99"/>
      <c r="FB160" s="99"/>
      <c r="FC160" s="99"/>
      <c r="FD160" s="99"/>
      <c r="FE160" s="99"/>
      <c r="FF160" s="99"/>
      <c r="FG160" s="99"/>
      <c r="FH160" s="99"/>
      <c r="FI160" s="99"/>
      <c r="FJ160" s="99"/>
      <c r="FK160" s="99"/>
      <c r="FL160" s="99"/>
      <c r="FM160" s="99"/>
      <c r="FN160" s="99"/>
      <c r="FO160" s="99"/>
      <c r="FP160" s="99"/>
      <c r="FQ160" s="99"/>
      <c r="FR160" s="99"/>
      <c r="FS160" s="99"/>
      <c r="FT160" s="99"/>
      <c r="FU160" s="99"/>
      <c r="FV160" s="99"/>
      <c r="FW160" s="99"/>
      <c r="FX160" s="99"/>
      <c r="FY160" s="99"/>
      <c r="FZ160" s="99"/>
      <c r="GA160" s="99"/>
      <c r="GB160" s="99"/>
      <c r="GC160" s="99"/>
      <c r="GD160" s="99"/>
      <c r="GE160" s="99"/>
      <c r="GF160" s="99"/>
      <c r="GG160" s="99"/>
      <c r="GH160" s="99"/>
      <c r="GI160" s="99"/>
      <c r="GJ160" s="99"/>
      <c r="GK160" s="99"/>
      <c r="GL160" s="99"/>
      <c r="GM160" s="99"/>
    </row>
    <row r="161" spans="1:195" s="103" customFormat="1" ht="31.5" x14ac:dyDescent="0.25">
      <c r="A161" s="91"/>
      <c r="B161" s="38">
        <v>11</v>
      </c>
      <c r="C161" s="29">
        <v>1</v>
      </c>
      <c r="D161" s="33" t="s">
        <v>114</v>
      </c>
      <c r="E161" s="61" t="s">
        <v>44</v>
      </c>
      <c r="F161" s="29" t="s">
        <v>20</v>
      </c>
      <c r="G161" s="29">
        <v>917</v>
      </c>
      <c r="H161" s="33" t="s">
        <v>14</v>
      </c>
      <c r="I161" s="33" t="s">
        <v>15</v>
      </c>
      <c r="J161" s="31" t="s">
        <v>115</v>
      </c>
      <c r="K161" s="29">
        <v>244</v>
      </c>
      <c r="L161" s="34">
        <v>0</v>
      </c>
      <c r="M161" s="34">
        <v>117.619</v>
      </c>
      <c r="N161" s="34">
        <v>95.271379999999994</v>
      </c>
      <c r="O161" s="71"/>
      <c r="P161" s="72"/>
      <c r="Q161" s="59">
        <v>0</v>
      </c>
      <c r="R161" s="60">
        <f t="shared" si="66"/>
        <v>80.99999149797226</v>
      </c>
      <c r="S161" s="121"/>
      <c r="T161" s="99"/>
      <c r="U161" s="99"/>
      <c r="V161" s="99"/>
      <c r="W161" s="99"/>
      <c r="X161" s="99"/>
      <c r="Y161" s="99"/>
      <c r="Z161" s="99"/>
      <c r="AA161" s="99"/>
      <c r="AB161" s="99"/>
      <c r="AC161" s="99"/>
      <c r="AD161" s="99"/>
      <c r="AE161" s="99"/>
      <c r="AF161" s="99"/>
      <c r="AG161" s="99"/>
      <c r="AH161" s="99"/>
      <c r="AI161" s="99"/>
      <c r="AJ161" s="99"/>
      <c r="AK161" s="99"/>
      <c r="AL161" s="99"/>
      <c r="AM161" s="99"/>
      <c r="AN161" s="99"/>
      <c r="AO161" s="99"/>
      <c r="AP161" s="99"/>
      <c r="AQ161" s="99"/>
      <c r="AR161" s="99"/>
      <c r="AS161" s="99"/>
      <c r="AT161" s="99"/>
      <c r="AU161" s="99"/>
      <c r="AV161" s="99"/>
      <c r="AW161" s="99"/>
      <c r="AX161" s="99"/>
      <c r="AY161" s="99"/>
      <c r="AZ161" s="99"/>
      <c r="BA161" s="99"/>
      <c r="BB161" s="99"/>
      <c r="BC161" s="99"/>
      <c r="BD161" s="99"/>
      <c r="BE161" s="99"/>
      <c r="BF161" s="99"/>
      <c r="BG161" s="99"/>
      <c r="BH161" s="99"/>
      <c r="BI161" s="99"/>
      <c r="BJ161" s="99"/>
      <c r="BK161" s="99"/>
      <c r="BL161" s="99"/>
      <c r="BM161" s="99"/>
      <c r="BN161" s="99"/>
      <c r="BO161" s="99"/>
      <c r="BP161" s="99"/>
      <c r="BQ161" s="99"/>
      <c r="BR161" s="99"/>
      <c r="BS161" s="99"/>
      <c r="BT161" s="99"/>
      <c r="BU161" s="99"/>
      <c r="BV161" s="99"/>
      <c r="BW161" s="99"/>
      <c r="BX161" s="99"/>
      <c r="BY161" s="99"/>
      <c r="BZ161" s="99"/>
      <c r="CA161" s="99"/>
      <c r="CB161" s="99"/>
      <c r="CC161" s="99"/>
      <c r="CD161" s="99"/>
      <c r="CE161" s="99"/>
      <c r="CF161" s="99"/>
      <c r="CG161" s="99"/>
      <c r="CH161" s="99"/>
      <c r="CI161" s="99"/>
      <c r="CJ161" s="99"/>
      <c r="CK161" s="99"/>
      <c r="CL161" s="99"/>
      <c r="CM161" s="99"/>
      <c r="CN161" s="99"/>
      <c r="CO161" s="99"/>
      <c r="CP161" s="99"/>
      <c r="CQ161" s="99"/>
      <c r="CR161" s="99"/>
      <c r="CS161" s="99"/>
      <c r="CT161" s="99"/>
      <c r="CU161" s="99"/>
      <c r="CV161" s="99"/>
      <c r="CW161" s="99"/>
      <c r="CX161" s="99"/>
      <c r="CY161" s="99"/>
      <c r="CZ161" s="99"/>
      <c r="DA161" s="99"/>
      <c r="DB161" s="99"/>
      <c r="DC161" s="99"/>
      <c r="DD161" s="99"/>
      <c r="DE161" s="99"/>
      <c r="DF161" s="99"/>
      <c r="DG161" s="99"/>
      <c r="DH161" s="99"/>
      <c r="DI161" s="99"/>
      <c r="DJ161" s="99"/>
      <c r="DK161" s="99"/>
      <c r="DL161" s="99"/>
      <c r="DM161" s="99"/>
      <c r="DN161" s="99"/>
      <c r="DO161" s="99"/>
      <c r="DP161" s="99"/>
      <c r="DQ161" s="99"/>
      <c r="DR161" s="99"/>
      <c r="DS161" s="99"/>
      <c r="DT161" s="99"/>
      <c r="DU161" s="99"/>
      <c r="DV161" s="99"/>
      <c r="DW161" s="99"/>
      <c r="DX161" s="99"/>
      <c r="DY161" s="99"/>
      <c r="DZ161" s="99"/>
      <c r="EA161" s="99"/>
      <c r="EB161" s="99"/>
      <c r="EC161" s="99"/>
      <c r="ED161" s="99"/>
      <c r="EE161" s="99"/>
      <c r="EF161" s="99"/>
      <c r="EG161" s="99"/>
      <c r="EH161" s="99"/>
      <c r="EI161" s="99"/>
      <c r="EJ161" s="99"/>
      <c r="EK161" s="99"/>
      <c r="EL161" s="99"/>
      <c r="EM161" s="99"/>
      <c r="EN161" s="99"/>
      <c r="EO161" s="99"/>
      <c r="EP161" s="99"/>
      <c r="EQ161" s="99"/>
      <c r="ER161" s="99"/>
      <c r="ES161" s="99"/>
      <c r="ET161" s="99"/>
      <c r="EU161" s="99"/>
      <c r="EV161" s="99"/>
      <c r="EW161" s="99"/>
      <c r="EX161" s="99"/>
      <c r="EY161" s="99"/>
      <c r="EZ161" s="99"/>
      <c r="FA161" s="99"/>
      <c r="FB161" s="99"/>
      <c r="FC161" s="99"/>
      <c r="FD161" s="99"/>
      <c r="FE161" s="99"/>
      <c r="FF161" s="99"/>
      <c r="FG161" s="99"/>
      <c r="FH161" s="99"/>
      <c r="FI161" s="99"/>
      <c r="FJ161" s="99"/>
      <c r="FK161" s="99"/>
      <c r="FL161" s="99"/>
      <c r="FM161" s="99"/>
      <c r="FN161" s="99"/>
      <c r="FO161" s="99"/>
      <c r="FP161" s="99"/>
      <c r="FQ161" s="99"/>
      <c r="FR161" s="99"/>
      <c r="FS161" s="99"/>
      <c r="FT161" s="99"/>
      <c r="FU161" s="99"/>
      <c r="FV161" s="99"/>
      <c r="FW161" s="99"/>
      <c r="FX161" s="99"/>
      <c r="FY161" s="99"/>
      <c r="FZ161" s="99"/>
      <c r="GA161" s="99"/>
      <c r="GB161" s="99"/>
      <c r="GC161" s="99"/>
      <c r="GD161" s="99"/>
      <c r="GE161" s="99"/>
      <c r="GF161" s="99"/>
      <c r="GG161" s="99"/>
      <c r="GH161" s="99"/>
      <c r="GI161" s="99"/>
      <c r="GJ161" s="99"/>
      <c r="GK161" s="99"/>
      <c r="GL161" s="99"/>
      <c r="GM161" s="99"/>
    </row>
    <row r="162" spans="1:195" s="6" customFormat="1" ht="31.5" x14ac:dyDescent="0.25">
      <c r="A162" s="12"/>
      <c r="B162" s="125">
        <v>11</v>
      </c>
      <c r="C162" s="122">
        <v>1</v>
      </c>
      <c r="D162" s="18"/>
      <c r="E162" s="136" t="s">
        <v>35</v>
      </c>
      <c r="F162" s="122" t="s">
        <v>20</v>
      </c>
      <c r="G162" s="122">
        <v>917</v>
      </c>
      <c r="H162" s="18" t="s">
        <v>14</v>
      </c>
      <c r="I162" s="18" t="s">
        <v>15</v>
      </c>
      <c r="J162" s="137">
        <v>1110500000</v>
      </c>
      <c r="K162" s="122"/>
      <c r="L162" s="153">
        <f>SUM(L163,L165,L167,L169)</f>
        <v>2775.8</v>
      </c>
      <c r="M162" s="153">
        <f t="shared" ref="M162:N162" si="97">SUM(M163,M165,M167,M169)</f>
        <v>2207.8000000000002</v>
      </c>
      <c r="N162" s="153">
        <f t="shared" si="97"/>
        <v>1291.3401800000001</v>
      </c>
      <c r="O162" s="127"/>
      <c r="P162" s="152"/>
      <c r="Q162" s="17">
        <f t="shared" si="65"/>
        <v>46.521369695223001</v>
      </c>
      <c r="R162" s="52">
        <f t="shared" si="66"/>
        <v>58.48990760032612</v>
      </c>
      <c r="S162" s="140"/>
    </row>
    <row r="163" spans="1:195" s="103" customFormat="1" ht="31.5" x14ac:dyDescent="0.25">
      <c r="A163" s="91"/>
      <c r="B163" s="38">
        <v>11</v>
      </c>
      <c r="C163" s="29">
        <v>1</v>
      </c>
      <c r="D163" s="33">
        <v>562360</v>
      </c>
      <c r="E163" s="61" t="s">
        <v>47</v>
      </c>
      <c r="F163" s="29" t="s">
        <v>20</v>
      </c>
      <c r="G163" s="29">
        <v>917</v>
      </c>
      <c r="H163" s="33" t="s">
        <v>14</v>
      </c>
      <c r="I163" s="33" t="s">
        <v>15</v>
      </c>
      <c r="J163" s="31">
        <v>1110562360</v>
      </c>
      <c r="K163" s="29">
        <v>0</v>
      </c>
      <c r="L163" s="34">
        <f>L164</f>
        <v>100</v>
      </c>
      <c r="M163" s="34">
        <f t="shared" ref="M163:N163" si="98">M164</f>
        <v>902</v>
      </c>
      <c r="N163" s="34">
        <f t="shared" si="98"/>
        <v>260.93511000000001</v>
      </c>
      <c r="O163" s="71"/>
      <c r="P163" s="72"/>
      <c r="Q163" s="59">
        <f t="shared" si="65"/>
        <v>260.93511000000001</v>
      </c>
      <c r="R163" s="60">
        <f t="shared" si="66"/>
        <v>28.928504434589801</v>
      </c>
      <c r="S163" s="121"/>
      <c r="T163" s="99"/>
      <c r="U163" s="99"/>
      <c r="V163" s="99"/>
      <c r="W163" s="99"/>
      <c r="X163" s="99"/>
      <c r="Y163" s="99"/>
      <c r="Z163" s="99"/>
      <c r="AA163" s="99"/>
      <c r="AB163" s="99"/>
      <c r="AC163" s="99"/>
      <c r="AD163" s="99"/>
      <c r="AE163" s="99"/>
      <c r="AF163" s="99"/>
      <c r="AG163" s="99"/>
      <c r="AH163" s="99"/>
      <c r="AI163" s="99"/>
      <c r="AJ163" s="99"/>
      <c r="AK163" s="99"/>
      <c r="AL163" s="99"/>
      <c r="AM163" s="99"/>
      <c r="AN163" s="99"/>
      <c r="AO163" s="99"/>
      <c r="AP163" s="99"/>
      <c r="AQ163" s="99"/>
      <c r="AR163" s="99"/>
      <c r="AS163" s="99"/>
      <c r="AT163" s="99"/>
      <c r="AU163" s="99"/>
      <c r="AV163" s="99"/>
      <c r="AW163" s="99"/>
      <c r="AX163" s="99"/>
      <c r="AY163" s="99"/>
      <c r="AZ163" s="99"/>
      <c r="BA163" s="99"/>
      <c r="BB163" s="99"/>
      <c r="BC163" s="99"/>
      <c r="BD163" s="99"/>
      <c r="BE163" s="99"/>
      <c r="BF163" s="99"/>
      <c r="BG163" s="99"/>
      <c r="BH163" s="99"/>
      <c r="BI163" s="99"/>
      <c r="BJ163" s="99"/>
      <c r="BK163" s="99"/>
      <c r="BL163" s="99"/>
      <c r="BM163" s="99"/>
      <c r="BN163" s="99"/>
      <c r="BO163" s="99"/>
      <c r="BP163" s="99"/>
      <c r="BQ163" s="99"/>
      <c r="BR163" s="99"/>
      <c r="BS163" s="99"/>
      <c r="BT163" s="99"/>
      <c r="BU163" s="99"/>
      <c r="BV163" s="99"/>
      <c r="BW163" s="99"/>
      <c r="BX163" s="99"/>
      <c r="BY163" s="99"/>
      <c r="BZ163" s="99"/>
      <c r="CA163" s="99"/>
      <c r="CB163" s="99"/>
      <c r="CC163" s="99"/>
      <c r="CD163" s="99"/>
      <c r="CE163" s="99"/>
      <c r="CF163" s="99"/>
      <c r="CG163" s="99"/>
      <c r="CH163" s="99"/>
      <c r="CI163" s="99"/>
      <c r="CJ163" s="99"/>
      <c r="CK163" s="99"/>
      <c r="CL163" s="99"/>
      <c r="CM163" s="99"/>
      <c r="CN163" s="99"/>
      <c r="CO163" s="99"/>
      <c r="CP163" s="99"/>
      <c r="CQ163" s="99"/>
      <c r="CR163" s="99"/>
      <c r="CS163" s="99"/>
      <c r="CT163" s="99"/>
      <c r="CU163" s="99"/>
      <c r="CV163" s="99"/>
      <c r="CW163" s="99"/>
      <c r="CX163" s="99"/>
      <c r="CY163" s="99"/>
      <c r="CZ163" s="99"/>
      <c r="DA163" s="99"/>
      <c r="DB163" s="99"/>
      <c r="DC163" s="99"/>
      <c r="DD163" s="99"/>
      <c r="DE163" s="99"/>
      <c r="DF163" s="99"/>
      <c r="DG163" s="99"/>
      <c r="DH163" s="99"/>
      <c r="DI163" s="99"/>
      <c r="DJ163" s="99"/>
      <c r="DK163" s="99"/>
      <c r="DL163" s="99"/>
      <c r="DM163" s="99"/>
      <c r="DN163" s="99"/>
      <c r="DO163" s="99"/>
      <c r="DP163" s="99"/>
      <c r="DQ163" s="99"/>
      <c r="DR163" s="99"/>
      <c r="DS163" s="99"/>
      <c r="DT163" s="99"/>
      <c r="DU163" s="99"/>
      <c r="DV163" s="99"/>
      <c r="DW163" s="99"/>
      <c r="DX163" s="99"/>
      <c r="DY163" s="99"/>
      <c r="DZ163" s="99"/>
      <c r="EA163" s="99"/>
      <c r="EB163" s="99"/>
      <c r="EC163" s="99"/>
      <c r="ED163" s="99"/>
      <c r="EE163" s="99"/>
      <c r="EF163" s="99"/>
      <c r="EG163" s="99"/>
      <c r="EH163" s="99"/>
      <c r="EI163" s="99"/>
      <c r="EJ163" s="99"/>
      <c r="EK163" s="99"/>
      <c r="EL163" s="99"/>
      <c r="EM163" s="99"/>
      <c r="EN163" s="99"/>
      <c r="EO163" s="99"/>
      <c r="EP163" s="99"/>
      <c r="EQ163" s="99"/>
      <c r="ER163" s="99"/>
      <c r="ES163" s="99"/>
      <c r="ET163" s="99"/>
      <c r="EU163" s="99"/>
      <c r="EV163" s="99"/>
      <c r="EW163" s="99"/>
      <c r="EX163" s="99"/>
      <c r="EY163" s="99"/>
      <c r="EZ163" s="99"/>
      <c r="FA163" s="99"/>
      <c r="FB163" s="99"/>
      <c r="FC163" s="99"/>
      <c r="FD163" s="99"/>
      <c r="FE163" s="99"/>
      <c r="FF163" s="99"/>
      <c r="FG163" s="99"/>
      <c r="FH163" s="99"/>
      <c r="FI163" s="99"/>
      <c r="FJ163" s="99"/>
      <c r="FK163" s="99"/>
      <c r="FL163" s="99"/>
      <c r="FM163" s="99"/>
      <c r="FN163" s="99"/>
      <c r="FO163" s="99"/>
      <c r="FP163" s="99"/>
      <c r="FQ163" s="99"/>
      <c r="FR163" s="99"/>
      <c r="FS163" s="99"/>
      <c r="FT163" s="99"/>
      <c r="FU163" s="99"/>
      <c r="FV163" s="99"/>
      <c r="FW163" s="99"/>
      <c r="FX163" s="99"/>
      <c r="FY163" s="99"/>
      <c r="FZ163" s="99"/>
      <c r="GA163" s="99"/>
      <c r="GB163" s="99"/>
      <c r="GC163" s="99"/>
      <c r="GD163" s="99"/>
      <c r="GE163" s="99"/>
      <c r="GF163" s="99"/>
      <c r="GG163" s="99"/>
      <c r="GH163" s="99"/>
      <c r="GI163" s="99"/>
      <c r="GJ163" s="99"/>
      <c r="GK163" s="99"/>
      <c r="GL163" s="99"/>
      <c r="GM163" s="99"/>
    </row>
    <row r="164" spans="1:195" s="103" customFormat="1" ht="31.5" x14ac:dyDescent="0.25">
      <c r="A164" s="91"/>
      <c r="B164" s="38">
        <v>11</v>
      </c>
      <c r="C164" s="29">
        <v>1</v>
      </c>
      <c r="D164" s="33">
        <v>562360</v>
      </c>
      <c r="E164" s="61" t="s">
        <v>43</v>
      </c>
      <c r="F164" s="29" t="s">
        <v>20</v>
      </c>
      <c r="G164" s="29">
        <v>917</v>
      </c>
      <c r="H164" s="33" t="s">
        <v>14</v>
      </c>
      <c r="I164" s="33" t="s">
        <v>15</v>
      </c>
      <c r="J164" s="31">
        <v>1110562360</v>
      </c>
      <c r="K164" s="29">
        <v>244</v>
      </c>
      <c r="L164" s="34">
        <v>100</v>
      </c>
      <c r="M164" s="34">
        <v>902</v>
      </c>
      <c r="N164" s="34">
        <v>260.93511000000001</v>
      </c>
      <c r="O164" s="71"/>
      <c r="P164" s="72"/>
      <c r="Q164" s="59">
        <f t="shared" si="65"/>
        <v>260.93511000000001</v>
      </c>
      <c r="R164" s="60">
        <f t="shared" si="66"/>
        <v>28.928504434589801</v>
      </c>
      <c r="S164" s="121"/>
      <c r="T164" s="99"/>
      <c r="U164" s="99"/>
      <c r="V164" s="99"/>
      <c r="W164" s="99"/>
      <c r="X164" s="99"/>
      <c r="Y164" s="99"/>
      <c r="Z164" s="99"/>
      <c r="AA164" s="99"/>
      <c r="AB164" s="99"/>
      <c r="AC164" s="99"/>
      <c r="AD164" s="99"/>
      <c r="AE164" s="99"/>
      <c r="AF164" s="99"/>
      <c r="AG164" s="99"/>
      <c r="AH164" s="99"/>
      <c r="AI164" s="99"/>
      <c r="AJ164" s="99"/>
      <c r="AK164" s="99"/>
      <c r="AL164" s="99"/>
      <c r="AM164" s="99"/>
      <c r="AN164" s="99"/>
      <c r="AO164" s="99"/>
      <c r="AP164" s="99"/>
      <c r="AQ164" s="99"/>
      <c r="AR164" s="99"/>
      <c r="AS164" s="99"/>
      <c r="AT164" s="99"/>
      <c r="AU164" s="99"/>
      <c r="AV164" s="99"/>
      <c r="AW164" s="99"/>
      <c r="AX164" s="99"/>
      <c r="AY164" s="99"/>
      <c r="AZ164" s="99"/>
      <c r="BA164" s="99"/>
      <c r="BB164" s="99"/>
      <c r="BC164" s="99"/>
      <c r="BD164" s="99"/>
      <c r="BE164" s="99"/>
      <c r="BF164" s="99"/>
      <c r="BG164" s="99"/>
      <c r="BH164" s="99"/>
      <c r="BI164" s="99"/>
      <c r="BJ164" s="99"/>
      <c r="BK164" s="99"/>
      <c r="BL164" s="99"/>
      <c r="BM164" s="99"/>
      <c r="BN164" s="99"/>
      <c r="BO164" s="99"/>
      <c r="BP164" s="99"/>
      <c r="BQ164" s="99"/>
      <c r="BR164" s="99"/>
      <c r="BS164" s="99"/>
      <c r="BT164" s="99"/>
      <c r="BU164" s="99"/>
      <c r="BV164" s="99"/>
      <c r="BW164" s="99"/>
      <c r="BX164" s="99"/>
      <c r="BY164" s="99"/>
      <c r="BZ164" s="99"/>
      <c r="CA164" s="99"/>
      <c r="CB164" s="99"/>
      <c r="CC164" s="99"/>
      <c r="CD164" s="99"/>
      <c r="CE164" s="99"/>
      <c r="CF164" s="99"/>
      <c r="CG164" s="99"/>
      <c r="CH164" s="99"/>
      <c r="CI164" s="99"/>
      <c r="CJ164" s="99"/>
      <c r="CK164" s="99"/>
      <c r="CL164" s="99"/>
      <c r="CM164" s="99"/>
      <c r="CN164" s="99"/>
      <c r="CO164" s="99"/>
      <c r="CP164" s="99"/>
      <c r="CQ164" s="99"/>
      <c r="CR164" s="99"/>
      <c r="CS164" s="99"/>
      <c r="CT164" s="99"/>
      <c r="CU164" s="99"/>
      <c r="CV164" s="99"/>
      <c r="CW164" s="99"/>
      <c r="CX164" s="99"/>
      <c r="CY164" s="99"/>
      <c r="CZ164" s="99"/>
      <c r="DA164" s="99"/>
      <c r="DB164" s="99"/>
      <c r="DC164" s="99"/>
      <c r="DD164" s="99"/>
      <c r="DE164" s="99"/>
      <c r="DF164" s="99"/>
      <c r="DG164" s="99"/>
      <c r="DH164" s="99"/>
      <c r="DI164" s="99"/>
      <c r="DJ164" s="99"/>
      <c r="DK164" s="99"/>
      <c r="DL164" s="99"/>
      <c r="DM164" s="99"/>
      <c r="DN164" s="99"/>
      <c r="DO164" s="99"/>
      <c r="DP164" s="99"/>
      <c r="DQ164" s="99"/>
      <c r="DR164" s="99"/>
      <c r="DS164" s="99"/>
      <c r="DT164" s="99"/>
      <c r="DU164" s="99"/>
      <c r="DV164" s="99"/>
      <c r="DW164" s="99"/>
      <c r="DX164" s="99"/>
      <c r="DY164" s="99"/>
      <c r="DZ164" s="99"/>
      <c r="EA164" s="99"/>
      <c r="EB164" s="99"/>
      <c r="EC164" s="99"/>
      <c r="ED164" s="99"/>
      <c r="EE164" s="99"/>
      <c r="EF164" s="99"/>
      <c r="EG164" s="99"/>
      <c r="EH164" s="99"/>
      <c r="EI164" s="99"/>
      <c r="EJ164" s="99"/>
      <c r="EK164" s="99"/>
      <c r="EL164" s="99"/>
      <c r="EM164" s="99"/>
      <c r="EN164" s="99"/>
      <c r="EO164" s="99"/>
      <c r="EP164" s="99"/>
      <c r="EQ164" s="99"/>
      <c r="ER164" s="99"/>
      <c r="ES164" s="99"/>
      <c r="ET164" s="99"/>
      <c r="EU164" s="99"/>
      <c r="EV164" s="99"/>
      <c r="EW164" s="99"/>
      <c r="EX164" s="99"/>
      <c r="EY164" s="99"/>
      <c r="EZ164" s="99"/>
      <c r="FA164" s="99"/>
      <c r="FB164" s="99"/>
      <c r="FC164" s="99"/>
      <c r="FD164" s="99"/>
      <c r="FE164" s="99"/>
      <c r="FF164" s="99"/>
      <c r="FG164" s="99"/>
      <c r="FH164" s="99"/>
      <c r="FI164" s="99"/>
      <c r="FJ164" s="99"/>
      <c r="FK164" s="99"/>
      <c r="FL164" s="99"/>
      <c r="FM164" s="99"/>
      <c r="FN164" s="99"/>
      <c r="FO164" s="99"/>
      <c r="FP164" s="99"/>
      <c r="FQ164" s="99"/>
      <c r="FR164" s="99"/>
      <c r="FS164" s="99"/>
      <c r="FT164" s="99"/>
      <c r="FU164" s="99"/>
      <c r="FV164" s="99"/>
      <c r="FW164" s="99"/>
      <c r="FX164" s="99"/>
      <c r="FY164" s="99"/>
      <c r="FZ164" s="99"/>
      <c r="GA164" s="99"/>
      <c r="GB164" s="99"/>
      <c r="GC164" s="99"/>
      <c r="GD164" s="99"/>
      <c r="GE164" s="99"/>
      <c r="GF164" s="99"/>
      <c r="GG164" s="99"/>
      <c r="GH164" s="99"/>
      <c r="GI164" s="99"/>
      <c r="GJ164" s="99"/>
      <c r="GK164" s="99"/>
      <c r="GL164" s="99"/>
      <c r="GM164" s="99"/>
    </row>
    <row r="165" spans="1:195" s="103" customFormat="1" ht="31.5" x14ac:dyDescent="0.25">
      <c r="A165" s="91"/>
      <c r="B165" s="38">
        <v>11</v>
      </c>
      <c r="C165" s="29">
        <v>1</v>
      </c>
      <c r="D165" s="33">
        <v>562380</v>
      </c>
      <c r="E165" s="61" t="s">
        <v>48</v>
      </c>
      <c r="F165" s="29" t="s">
        <v>20</v>
      </c>
      <c r="G165" s="29">
        <v>917</v>
      </c>
      <c r="H165" s="33" t="s">
        <v>14</v>
      </c>
      <c r="I165" s="33" t="s">
        <v>15</v>
      </c>
      <c r="J165" s="31">
        <v>1110562380</v>
      </c>
      <c r="K165" s="29">
        <v>0</v>
      </c>
      <c r="L165" s="34">
        <f>L166</f>
        <v>1530</v>
      </c>
      <c r="M165" s="34">
        <f t="shared" ref="M165:N165" si="99">M166</f>
        <v>170</v>
      </c>
      <c r="N165" s="34">
        <f t="shared" si="99"/>
        <v>104.91489</v>
      </c>
      <c r="O165" s="71"/>
      <c r="P165" s="72"/>
      <c r="Q165" s="59">
        <f t="shared" si="65"/>
        <v>6.8571823529411766</v>
      </c>
      <c r="R165" s="60">
        <f t="shared" si="66"/>
        <v>61.714641176470586</v>
      </c>
      <c r="S165" s="121"/>
      <c r="T165" s="99"/>
      <c r="U165" s="99"/>
      <c r="V165" s="99"/>
      <c r="W165" s="99"/>
      <c r="X165" s="99"/>
      <c r="Y165" s="99"/>
      <c r="Z165" s="99"/>
      <c r="AA165" s="99"/>
      <c r="AB165" s="99"/>
      <c r="AC165" s="99"/>
      <c r="AD165" s="99"/>
      <c r="AE165" s="99"/>
      <c r="AF165" s="99"/>
      <c r="AG165" s="99"/>
      <c r="AH165" s="99"/>
      <c r="AI165" s="99"/>
      <c r="AJ165" s="99"/>
      <c r="AK165" s="99"/>
      <c r="AL165" s="99"/>
      <c r="AM165" s="99"/>
      <c r="AN165" s="99"/>
      <c r="AO165" s="99"/>
      <c r="AP165" s="99"/>
      <c r="AQ165" s="99"/>
      <c r="AR165" s="99"/>
      <c r="AS165" s="99"/>
      <c r="AT165" s="99"/>
      <c r="AU165" s="99"/>
      <c r="AV165" s="99"/>
      <c r="AW165" s="99"/>
      <c r="AX165" s="99"/>
      <c r="AY165" s="99"/>
      <c r="AZ165" s="99"/>
      <c r="BA165" s="99"/>
      <c r="BB165" s="99"/>
      <c r="BC165" s="99"/>
      <c r="BD165" s="99"/>
      <c r="BE165" s="99"/>
      <c r="BF165" s="99"/>
      <c r="BG165" s="99"/>
      <c r="BH165" s="99"/>
      <c r="BI165" s="99"/>
      <c r="BJ165" s="99"/>
      <c r="BK165" s="99"/>
      <c r="BL165" s="99"/>
      <c r="BM165" s="99"/>
      <c r="BN165" s="99"/>
      <c r="BO165" s="99"/>
      <c r="BP165" s="99"/>
      <c r="BQ165" s="99"/>
      <c r="BR165" s="99"/>
      <c r="BS165" s="99"/>
      <c r="BT165" s="99"/>
      <c r="BU165" s="99"/>
      <c r="BV165" s="99"/>
      <c r="BW165" s="99"/>
      <c r="BX165" s="99"/>
      <c r="BY165" s="99"/>
      <c r="BZ165" s="99"/>
      <c r="CA165" s="99"/>
      <c r="CB165" s="99"/>
      <c r="CC165" s="99"/>
      <c r="CD165" s="99"/>
      <c r="CE165" s="99"/>
      <c r="CF165" s="99"/>
      <c r="CG165" s="99"/>
      <c r="CH165" s="99"/>
      <c r="CI165" s="99"/>
      <c r="CJ165" s="99"/>
      <c r="CK165" s="99"/>
      <c r="CL165" s="99"/>
      <c r="CM165" s="99"/>
      <c r="CN165" s="99"/>
      <c r="CO165" s="99"/>
      <c r="CP165" s="99"/>
      <c r="CQ165" s="99"/>
      <c r="CR165" s="99"/>
      <c r="CS165" s="99"/>
      <c r="CT165" s="99"/>
      <c r="CU165" s="99"/>
      <c r="CV165" s="99"/>
      <c r="CW165" s="99"/>
      <c r="CX165" s="99"/>
      <c r="CY165" s="99"/>
      <c r="CZ165" s="99"/>
      <c r="DA165" s="99"/>
      <c r="DB165" s="99"/>
      <c r="DC165" s="99"/>
      <c r="DD165" s="99"/>
      <c r="DE165" s="99"/>
      <c r="DF165" s="99"/>
      <c r="DG165" s="99"/>
      <c r="DH165" s="99"/>
      <c r="DI165" s="99"/>
      <c r="DJ165" s="99"/>
      <c r="DK165" s="99"/>
      <c r="DL165" s="99"/>
      <c r="DM165" s="99"/>
      <c r="DN165" s="99"/>
      <c r="DO165" s="99"/>
      <c r="DP165" s="99"/>
      <c r="DQ165" s="99"/>
      <c r="DR165" s="99"/>
      <c r="DS165" s="99"/>
      <c r="DT165" s="99"/>
      <c r="DU165" s="99"/>
      <c r="DV165" s="99"/>
      <c r="DW165" s="99"/>
      <c r="DX165" s="99"/>
      <c r="DY165" s="99"/>
      <c r="DZ165" s="99"/>
      <c r="EA165" s="99"/>
      <c r="EB165" s="99"/>
      <c r="EC165" s="99"/>
      <c r="ED165" s="99"/>
      <c r="EE165" s="99"/>
      <c r="EF165" s="99"/>
      <c r="EG165" s="99"/>
      <c r="EH165" s="99"/>
      <c r="EI165" s="99"/>
      <c r="EJ165" s="99"/>
      <c r="EK165" s="99"/>
      <c r="EL165" s="99"/>
      <c r="EM165" s="99"/>
      <c r="EN165" s="99"/>
      <c r="EO165" s="99"/>
      <c r="EP165" s="99"/>
      <c r="EQ165" s="99"/>
      <c r="ER165" s="99"/>
      <c r="ES165" s="99"/>
      <c r="ET165" s="99"/>
      <c r="EU165" s="99"/>
      <c r="EV165" s="99"/>
      <c r="EW165" s="99"/>
      <c r="EX165" s="99"/>
      <c r="EY165" s="99"/>
      <c r="EZ165" s="99"/>
      <c r="FA165" s="99"/>
      <c r="FB165" s="99"/>
      <c r="FC165" s="99"/>
      <c r="FD165" s="99"/>
      <c r="FE165" s="99"/>
      <c r="FF165" s="99"/>
      <c r="FG165" s="99"/>
      <c r="FH165" s="99"/>
      <c r="FI165" s="99"/>
      <c r="FJ165" s="99"/>
      <c r="FK165" s="99"/>
      <c r="FL165" s="99"/>
      <c r="FM165" s="99"/>
      <c r="FN165" s="99"/>
      <c r="FO165" s="99"/>
      <c r="FP165" s="99"/>
      <c r="FQ165" s="99"/>
      <c r="FR165" s="99"/>
      <c r="FS165" s="99"/>
      <c r="FT165" s="99"/>
      <c r="FU165" s="99"/>
      <c r="FV165" s="99"/>
      <c r="FW165" s="99"/>
      <c r="FX165" s="99"/>
      <c r="FY165" s="99"/>
      <c r="FZ165" s="99"/>
      <c r="GA165" s="99"/>
      <c r="GB165" s="99"/>
      <c r="GC165" s="99"/>
      <c r="GD165" s="99"/>
      <c r="GE165" s="99"/>
      <c r="GF165" s="99"/>
      <c r="GG165" s="99"/>
      <c r="GH165" s="99"/>
      <c r="GI165" s="99"/>
      <c r="GJ165" s="99"/>
      <c r="GK165" s="99"/>
      <c r="GL165" s="99"/>
      <c r="GM165" s="99"/>
    </row>
    <row r="166" spans="1:195" s="103" customFormat="1" ht="31.5" x14ac:dyDescent="0.25">
      <c r="A166" s="91"/>
      <c r="B166" s="38">
        <v>11</v>
      </c>
      <c r="C166" s="29">
        <v>1</v>
      </c>
      <c r="D166" s="33">
        <v>562380</v>
      </c>
      <c r="E166" s="61" t="s">
        <v>44</v>
      </c>
      <c r="F166" s="29" t="s">
        <v>20</v>
      </c>
      <c r="G166" s="29">
        <v>917</v>
      </c>
      <c r="H166" s="33" t="s">
        <v>14</v>
      </c>
      <c r="I166" s="33" t="s">
        <v>15</v>
      </c>
      <c r="J166" s="31">
        <v>1110562380</v>
      </c>
      <c r="K166" s="29">
        <v>244</v>
      </c>
      <c r="L166" s="34">
        <v>1530</v>
      </c>
      <c r="M166" s="34">
        <v>170</v>
      </c>
      <c r="N166" s="34">
        <v>104.91489</v>
      </c>
      <c r="O166" s="71"/>
      <c r="P166" s="72"/>
      <c r="Q166" s="59">
        <f t="shared" si="65"/>
        <v>6.8571823529411766</v>
      </c>
      <c r="R166" s="60">
        <f t="shared" si="66"/>
        <v>61.714641176470586</v>
      </c>
      <c r="S166" s="121"/>
      <c r="T166" s="99"/>
      <c r="U166" s="99"/>
      <c r="V166" s="99"/>
      <c r="W166" s="99"/>
      <c r="X166" s="99"/>
      <c r="Y166" s="99"/>
      <c r="Z166" s="99"/>
      <c r="AA166" s="99"/>
      <c r="AB166" s="99"/>
      <c r="AC166" s="99"/>
      <c r="AD166" s="99"/>
      <c r="AE166" s="99"/>
      <c r="AF166" s="99"/>
      <c r="AG166" s="99"/>
      <c r="AH166" s="99"/>
      <c r="AI166" s="99"/>
      <c r="AJ166" s="99"/>
      <c r="AK166" s="99"/>
      <c r="AL166" s="99"/>
      <c r="AM166" s="99"/>
      <c r="AN166" s="99"/>
      <c r="AO166" s="99"/>
      <c r="AP166" s="99"/>
      <c r="AQ166" s="99"/>
      <c r="AR166" s="99"/>
      <c r="AS166" s="99"/>
      <c r="AT166" s="99"/>
      <c r="AU166" s="99"/>
      <c r="AV166" s="99"/>
      <c r="AW166" s="99"/>
      <c r="AX166" s="99"/>
      <c r="AY166" s="99"/>
      <c r="AZ166" s="99"/>
      <c r="BA166" s="99"/>
      <c r="BB166" s="99"/>
      <c r="BC166" s="99"/>
      <c r="BD166" s="99"/>
      <c r="BE166" s="99"/>
      <c r="BF166" s="99"/>
      <c r="BG166" s="99"/>
      <c r="BH166" s="99"/>
      <c r="BI166" s="99"/>
      <c r="BJ166" s="99"/>
      <c r="BK166" s="99"/>
      <c r="BL166" s="99"/>
      <c r="BM166" s="99"/>
      <c r="BN166" s="99"/>
      <c r="BO166" s="99"/>
      <c r="BP166" s="99"/>
      <c r="BQ166" s="99"/>
      <c r="BR166" s="99"/>
      <c r="BS166" s="99"/>
      <c r="BT166" s="99"/>
      <c r="BU166" s="99"/>
      <c r="BV166" s="99"/>
      <c r="BW166" s="99"/>
      <c r="BX166" s="99"/>
      <c r="BY166" s="99"/>
      <c r="BZ166" s="99"/>
      <c r="CA166" s="99"/>
      <c r="CB166" s="99"/>
      <c r="CC166" s="99"/>
      <c r="CD166" s="99"/>
      <c r="CE166" s="99"/>
      <c r="CF166" s="99"/>
      <c r="CG166" s="99"/>
      <c r="CH166" s="99"/>
      <c r="CI166" s="99"/>
      <c r="CJ166" s="99"/>
      <c r="CK166" s="99"/>
      <c r="CL166" s="99"/>
      <c r="CM166" s="99"/>
      <c r="CN166" s="99"/>
      <c r="CO166" s="99"/>
      <c r="CP166" s="99"/>
      <c r="CQ166" s="99"/>
      <c r="CR166" s="99"/>
      <c r="CS166" s="99"/>
      <c r="CT166" s="99"/>
      <c r="CU166" s="99"/>
      <c r="CV166" s="99"/>
      <c r="CW166" s="99"/>
      <c r="CX166" s="99"/>
      <c r="CY166" s="99"/>
      <c r="CZ166" s="99"/>
      <c r="DA166" s="99"/>
      <c r="DB166" s="99"/>
      <c r="DC166" s="99"/>
      <c r="DD166" s="99"/>
      <c r="DE166" s="99"/>
      <c r="DF166" s="99"/>
      <c r="DG166" s="99"/>
      <c r="DH166" s="99"/>
      <c r="DI166" s="99"/>
      <c r="DJ166" s="99"/>
      <c r="DK166" s="99"/>
      <c r="DL166" s="99"/>
      <c r="DM166" s="99"/>
      <c r="DN166" s="99"/>
      <c r="DO166" s="99"/>
      <c r="DP166" s="99"/>
      <c r="DQ166" s="99"/>
      <c r="DR166" s="99"/>
      <c r="DS166" s="99"/>
      <c r="DT166" s="99"/>
      <c r="DU166" s="99"/>
      <c r="DV166" s="99"/>
      <c r="DW166" s="99"/>
      <c r="DX166" s="99"/>
      <c r="DY166" s="99"/>
      <c r="DZ166" s="99"/>
      <c r="EA166" s="99"/>
      <c r="EB166" s="99"/>
      <c r="EC166" s="99"/>
      <c r="ED166" s="99"/>
      <c r="EE166" s="99"/>
      <c r="EF166" s="99"/>
      <c r="EG166" s="99"/>
      <c r="EH166" s="99"/>
      <c r="EI166" s="99"/>
      <c r="EJ166" s="99"/>
      <c r="EK166" s="99"/>
      <c r="EL166" s="99"/>
      <c r="EM166" s="99"/>
      <c r="EN166" s="99"/>
      <c r="EO166" s="99"/>
      <c r="EP166" s="99"/>
      <c r="EQ166" s="99"/>
      <c r="ER166" s="99"/>
      <c r="ES166" s="99"/>
      <c r="ET166" s="99"/>
      <c r="EU166" s="99"/>
      <c r="EV166" s="99"/>
      <c r="EW166" s="99"/>
      <c r="EX166" s="99"/>
      <c r="EY166" s="99"/>
      <c r="EZ166" s="99"/>
      <c r="FA166" s="99"/>
      <c r="FB166" s="99"/>
      <c r="FC166" s="99"/>
      <c r="FD166" s="99"/>
      <c r="FE166" s="99"/>
      <c r="FF166" s="99"/>
      <c r="FG166" s="99"/>
      <c r="FH166" s="99"/>
      <c r="FI166" s="99"/>
      <c r="FJ166" s="99"/>
      <c r="FK166" s="99"/>
      <c r="FL166" s="99"/>
      <c r="FM166" s="99"/>
      <c r="FN166" s="99"/>
      <c r="FO166" s="99"/>
      <c r="FP166" s="99"/>
      <c r="FQ166" s="99"/>
      <c r="FR166" s="99"/>
      <c r="FS166" s="99"/>
      <c r="FT166" s="99"/>
      <c r="FU166" s="99"/>
      <c r="FV166" s="99"/>
      <c r="FW166" s="99"/>
      <c r="FX166" s="99"/>
      <c r="FY166" s="99"/>
      <c r="FZ166" s="99"/>
      <c r="GA166" s="99"/>
      <c r="GB166" s="99"/>
      <c r="GC166" s="99"/>
      <c r="GD166" s="99"/>
      <c r="GE166" s="99"/>
      <c r="GF166" s="99"/>
      <c r="GG166" s="99"/>
      <c r="GH166" s="99"/>
      <c r="GI166" s="99"/>
      <c r="GJ166" s="99"/>
      <c r="GK166" s="99"/>
      <c r="GL166" s="99"/>
      <c r="GM166" s="99"/>
    </row>
    <row r="167" spans="1:195" s="103" customFormat="1" ht="31.5" x14ac:dyDescent="0.25">
      <c r="A167" s="91"/>
      <c r="B167" s="38">
        <v>11</v>
      </c>
      <c r="C167" s="29">
        <v>1</v>
      </c>
      <c r="D167" s="33">
        <v>562400</v>
      </c>
      <c r="E167" s="61" t="s">
        <v>57</v>
      </c>
      <c r="F167" s="29" t="s">
        <v>20</v>
      </c>
      <c r="G167" s="29">
        <v>917</v>
      </c>
      <c r="H167" s="33" t="s">
        <v>14</v>
      </c>
      <c r="I167" s="33" t="s">
        <v>15</v>
      </c>
      <c r="J167" s="31">
        <v>1110562400</v>
      </c>
      <c r="K167" s="29">
        <v>0</v>
      </c>
      <c r="L167" s="34">
        <f>L168</f>
        <v>175.8</v>
      </c>
      <c r="M167" s="34">
        <f t="shared" ref="M167:N167" si="100">M168</f>
        <v>175.8</v>
      </c>
      <c r="N167" s="34">
        <f t="shared" si="100"/>
        <v>140</v>
      </c>
      <c r="O167" s="71"/>
      <c r="P167" s="72"/>
      <c r="Q167" s="59">
        <f t="shared" ref="Q167:Q230" si="101">N167/L167*100</f>
        <v>79.635949943117168</v>
      </c>
      <c r="R167" s="60">
        <f t="shared" ref="R167:R230" si="102">N167/M167*100</f>
        <v>79.635949943117168</v>
      </c>
      <c r="S167" s="121"/>
      <c r="T167" s="99"/>
      <c r="U167" s="99"/>
      <c r="V167" s="99"/>
      <c r="W167" s="99"/>
      <c r="X167" s="99"/>
      <c r="Y167" s="99"/>
      <c r="Z167" s="99"/>
      <c r="AA167" s="99"/>
      <c r="AB167" s="99"/>
      <c r="AC167" s="99"/>
      <c r="AD167" s="99"/>
      <c r="AE167" s="99"/>
      <c r="AF167" s="99"/>
      <c r="AG167" s="99"/>
      <c r="AH167" s="99"/>
      <c r="AI167" s="99"/>
      <c r="AJ167" s="99"/>
      <c r="AK167" s="99"/>
      <c r="AL167" s="99"/>
      <c r="AM167" s="99"/>
      <c r="AN167" s="99"/>
      <c r="AO167" s="99"/>
      <c r="AP167" s="99"/>
      <c r="AQ167" s="99"/>
      <c r="AR167" s="99"/>
      <c r="AS167" s="99"/>
      <c r="AT167" s="99"/>
      <c r="AU167" s="99"/>
      <c r="AV167" s="99"/>
      <c r="AW167" s="99"/>
      <c r="AX167" s="99"/>
      <c r="AY167" s="99"/>
      <c r="AZ167" s="99"/>
      <c r="BA167" s="99"/>
      <c r="BB167" s="99"/>
      <c r="BC167" s="99"/>
      <c r="BD167" s="99"/>
      <c r="BE167" s="99"/>
      <c r="BF167" s="99"/>
      <c r="BG167" s="99"/>
      <c r="BH167" s="99"/>
      <c r="BI167" s="99"/>
      <c r="BJ167" s="99"/>
      <c r="BK167" s="99"/>
      <c r="BL167" s="99"/>
      <c r="BM167" s="99"/>
      <c r="BN167" s="99"/>
      <c r="BO167" s="99"/>
      <c r="BP167" s="99"/>
      <c r="BQ167" s="99"/>
      <c r="BR167" s="99"/>
      <c r="BS167" s="99"/>
      <c r="BT167" s="99"/>
      <c r="BU167" s="99"/>
      <c r="BV167" s="99"/>
      <c r="BW167" s="99"/>
      <c r="BX167" s="99"/>
      <c r="BY167" s="99"/>
      <c r="BZ167" s="99"/>
      <c r="CA167" s="99"/>
      <c r="CB167" s="99"/>
      <c r="CC167" s="99"/>
      <c r="CD167" s="99"/>
      <c r="CE167" s="99"/>
      <c r="CF167" s="99"/>
      <c r="CG167" s="99"/>
      <c r="CH167" s="99"/>
      <c r="CI167" s="99"/>
      <c r="CJ167" s="99"/>
      <c r="CK167" s="99"/>
      <c r="CL167" s="99"/>
      <c r="CM167" s="99"/>
      <c r="CN167" s="99"/>
      <c r="CO167" s="99"/>
      <c r="CP167" s="99"/>
      <c r="CQ167" s="99"/>
      <c r="CR167" s="99"/>
      <c r="CS167" s="99"/>
      <c r="CT167" s="99"/>
      <c r="CU167" s="99"/>
      <c r="CV167" s="99"/>
      <c r="CW167" s="99"/>
      <c r="CX167" s="99"/>
      <c r="CY167" s="99"/>
      <c r="CZ167" s="99"/>
      <c r="DA167" s="99"/>
      <c r="DB167" s="99"/>
      <c r="DC167" s="99"/>
      <c r="DD167" s="99"/>
      <c r="DE167" s="99"/>
      <c r="DF167" s="99"/>
      <c r="DG167" s="99"/>
      <c r="DH167" s="99"/>
      <c r="DI167" s="99"/>
      <c r="DJ167" s="99"/>
      <c r="DK167" s="99"/>
      <c r="DL167" s="99"/>
      <c r="DM167" s="99"/>
      <c r="DN167" s="99"/>
      <c r="DO167" s="99"/>
      <c r="DP167" s="99"/>
      <c r="DQ167" s="99"/>
      <c r="DR167" s="99"/>
      <c r="DS167" s="99"/>
      <c r="DT167" s="99"/>
      <c r="DU167" s="99"/>
      <c r="DV167" s="99"/>
      <c r="DW167" s="99"/>
      <c r="DX167" s="99"/>
      <c r="DY167" s="99"/>
      <c r="DZ167" s="99"/>
      <c r="EA167" s="99"/>
      <c r="EB167" s="99"/>
      <c r="EC167" s="99"/>
      <c r="ED167" s="99"/>
      <c r="EE167" s="99"/>
      <c r="EF167" s="99"/>
      <c r="EG167" s="99"/>
      <c r="EH167" s="99"/>
      <c r="EI167" s="99"/>
      <c r="EJ167" s="99"/>
      <c r="EK167" s="99"/>
      <c r="EL167" s="99"/>
      <c r="EM167" s="99"/>
      <c r="EN167" s="99"/>
      <c r="EO167" s="99"/>
      <c r="EP167" s="99"/>
      <c r="EQ167" s="99"/>
      <c r="ER167" s="99"/>
      <c r="ES167" s="99"/>
      <c r="ET167" s="99"/>
      <c r="EU167" s="99"/>
      <c r="EV167" s="99"/>
      <c r="EW167" s="99"/>
      <c r="EX167" s="99"/>
      <c r="EY167" s="99"/>
      <c r="EZ167" s="99"/>
      <c r="FA167" s="99"/>
      <c r="FB167" s="99"/>
      <c r="FC167" s="99"/>
      <c r="FD167" s="99"/>
      <c r="FE167" s="99"/>
      <c r="FF167" s="99"/>
      <c r="FG167" s="99"/>
      <c r="FH167" s="99"/>
      <c r="FI167" s="99"/>
      <c r="FJ167" s="99"/>
      <c r="FK167" s="99"/>
      <c r="FL167" s="99"/>
      <c r="FM167" s="99"/>
      <c r="FN167" s="99"/>
      <c r="FO167" s="99"/>
      <c r="FP167" s="99"/>
      <c r="FQ167" s="99"/>
      <c r="FR167" s="99"/>
      <c r="FS167" s="99"/>
      <c r="FT167" s="99"/>
      <c r="FU167" s="99"/>
      <c r="FV167" s="99"/>
      <c r="FW167" s="99"/>
      <c r="FX167" s="99"/>
      <c r="FY167" s="99"/>
      <c r="FZ167" s="99"/>
      <c r="GA167" s="99"/>
      <c r="GB167" s="99"/>
      <c r="GC167" s="99"/>
      <c r="GD167" s="99"/>
      <c r="GE167" s="99"/>
      <c r="GF167" s="99"/>
      <c r="GG167" s="99"/>
      <c r="GH167" s="99"/>
      <c r="GI167" s="99"/>
      <c r="GJ167" s="99"/>
      <c r="GK167" s="99"/>
      <c r="GL167" s="99"/>
      <c r="GM167" s="99"/>
    </row>
    <row r="168" spans="1:195" s="103" customFormat="1" ht="31.5" x14ac:dyDescent="0.25">
      <c r="A168" s="91"/>
      <c r="B168" s="38">
        <v>11</v>
      </c>
      <c r="C168" s="29">
        <v>1</v>
      </c>
      <c r="D168" s="33">
        <v>562400</v>
      </c>
      <c r="E168" s="61" t="s">
        <v>43</v>
      </c>
      <c r="F168" s="29" t="s">
        <v>20</v>
      </c>
      <c r="G168" s="29">
        <v>917</v>
      </c>
      <c r="H168" s="33" t="s">
        <v>14</v>
      </c>
      <c r="I168" s="33" t="s">
        <v>15</v>
      </c>
      <c r="J168" s="31">
        <v>1110562400</v>
      </c>
      <c r="K168" s="29">
        <v>244</v>
      </c>
      <c r="L168" s="34">
        <v>175.8</v>
      </c>
      <c r="M168" s="34">
        <v>175.8</v>
      </c>
      <c r="N168" s="34">
        <v>140</v>
      </c>
      <c r="O168" s="71"/>
      <c r="P168" s="72"/>
      <c r="Q168" s="59">
        <f t="shared" si="101"/>
        <v>79.635949943117168</v>
      </c>
      <c r="R168" s="60">
        <f t="shared" si="102"/>
        <v>79.635949943117168</v>
      </c>
      <c r="S168" s="121"/>
      <c r="T168" s="99"/>
      <c r="U168" s="99"/>
      <c r="V168" s="99"/>
      <c r="W168" s="99"/>
      <c r="X168" s="99"/>
      <c r="Y168" s="99"/>
      <c r="Z168" s="99"/>
      <c r="AA168" s="99"/>
      <c r="AB168" s="99"/>
      <c r="AC168" s="99"/>
      <c r="AD168" s="99"/>
      <c r="AE168" s="99"/>
      <c r="AF168" s="99"/>
      <c r="AG168" s="99"/>
      <c r="AH168" s="99"/>
      <c r="AI168" s="99"/>
      <c r="AJ168" s="99"/>
      <c r="AK168" s="99"/>
      <c r="AL168" s="99"/>
      <c r="AM168" s="99"/>
      <c r="AN168" s="99"/>
      <c r="AO168" s="99"/>
      <c r="AP168" s="99"/>
      <c r="AQ168" s="99"/>
      <c r="AR168" s="99"/>
      <c r="AS168" s="99"/>
      <c r="AT168" s="99"/>
      <c r="AU168" s="99"/>
      <c r="AV168" s="99"/>
      <c r="AW168" s="99"/>
      <c r="AX168" s="99"/>
      <c r="AY168" s="99"/>
      <c r="AZ168" s="99"/>
      <c r="BA168" s="99"/>
      <c r="BB168" s="99"/>
      <c r="BC168" s="99"/>
      <c r="BD168" s="99"/>
      <c r="BE168" s="99"/>
      <c r="BF168" s="99"/>
      <c r="BG168" s="99"/>
      <c r="BH168" s="99"/>
      <c r="BI168" s="99"/>
      <c r="BJ168" s="99"/>
      <c r="BK168" s="99"/>
      <c r="BL168" s="99"/>
      <c r="BM168" s="99"/>
      <c r="BN168" s="99"/>
      <c r="BO168" s="99"/>
      <c r="BP168" s="99"/>
      <c r="BQ168" s="99"/>
      <c r="BR168" s="99"/>
      <c r="BS168" s="99"/>
      <c r="BT168" s="99"/>
      <c r="BU168" s="99"/>
      <c r="BV168" s="99"/>
      <c r="BW168" s="99"/>
      <c r="BX168" s="99"/>
      <c r="BY168" s="99"/>
      <c r="BZ168" s="99"/>
      <c r="CA168" s="99"/>
      <c r="CB168" s="99"/>
      <c r="CC168" s="99"/>
      <c r="CD168" s="99"/>
      <c r="CE168" s="99"/>
      <c r="CF168" s="99"/>
      <c r="CG168" s="99"/>
      <c r="CH168" s="99"/>
      <c r="CI168" s="99"/>
      <c r="CJ168" s="99"/>
      <c r="CK168" s="99"/>
      <c r="CL168" s="99"/>
      <c r="CM168" s="99"/>
      <c r="CN168" s="99"/>
      <c r="CO168" s="99"/>
      <c r="CP168" s="99"/>
      <c r="CQ168" s="99"/>
      <c r="CR168" s="99"/>
      <c r="CS168" s="99"/>
      <c r="CT168" s="99"/>
      <c r="CU168" s="99"/>
      <c r="CV168" s="99"/>
      <c r="CW168" s="99"/>
      <c r="CX168" s="99"/>
      <c r="CY168" s="99"/>
      <c r="CZ168" s="99"/>
      <c r="DA168" s="99"/>
      <c r="DB168" s="99"/>
      <c r="DC168" s="99"/>
      <c r="DD168" s="99"/>
      <c r="DE168" s="99"/>
      <c r="DF168" s="99"/>
      <c r="DG168" s="99"/>
      <c r="DH168" s="99"/>
      <c r="DI168" s="99"/>
      <c r="DJ168" s="99"/>
      <c r="DK168" s="99"/>
      <c r="DL168" s="99"/>
      <c r="DM168" s="99"/>
      <c r="DN168" s="99"/>
      <c r="DO168" s="99"/>
      <c r="DP168" s="99"/>
      <c r="DQ168" s="99"/>
      <c r="DR168" s="99"/>
      <c r="DS168" s="99"/>
      <c r="DT168" s="99"/>
      <c r="DU168" s="99"/>
      <c r="DV168" s="99"/>
      <c r="DW168" s="99"/>
      <c r="DX168" s="99"/>
      <c r="DY168" s="99"/>
      <c r="DZ168" s="99"/>
      <c r="EA168" s="99"/>
      <c r="EB168" s="99"/>
      <c r="EC168" s="99"/>
      <c r="ED168" s="99"/>
      <c r="EE168" s="99"/>
      <c r="EF168" s="99"/>
      <c r="EG168" s="99"/>
      <c r="EH168" s="99"/>
      <c r="EI168" s="99"/>
      <c r="EJ168" s="99"/>
      <c r="EK168" s="99"/>
      <c r="EL168" s="99"/>
      <c r="EM168" s="99"/>
      <c r="EN168" s="99"/>
      <c r="EO168" s="99"/>
      <c r="EP168" s="99"/>
      <c r="EQ168" s="99"/>
      <c r="ER168" s="99"/>
      <c r="ES168" s="99"/>
      <c r="ET168" s="99"/>
      <c r="EU168" s="99"/>
      <c r="EV168" s="99"/>
      <c r="EW168" s="99"/>
      <c r="EX168" s="99"/>
      <c r="EY168" s="99"/>
      <c r="EZ168" s="99"/>
      <c r="FA168" s="99"/>
      <c r="FB168" s="99"/>
      <c r="FC168" s="99"/>
      <c r="FD168" s="99"/>
      <c r="FE168" s="99"/>
      <c r="FF168" s="99"/>
      <c r="FG168" s="99"/>
      <c r="FH168" s="99"/>
      <c r="FI168" s="99"/>
      <c r="FJ168" s="99"/>
      <c r="FK168" s="99"/>
      <c r="FL168" s="99"/>
      <c r="FM168" s="99"/>
      <c r="FN168" s="99"/>
      <c r="FO168" s="99"/>
      <c r="FP168" s="99"/>
      <c r="FQ168" s="99"/>
      <c r="FR168" s="99"/>
      <c r="FS168" s="99"/>
      <c r="FT168" s="99"/>
      <c r="FU168" s="99"/>
      <c r="FV168" s="99"/>
      <c r="FW168" s="99"/>
      <c r="FX168" s="99"/>
      <c r="FY168" s="99"/>
      <c r="FZ168" s="99"/>
      <c r="GA168" s="99"/>
      <c r="GB168" s="99"/>
      <c r="GC168" s="99"/>
      <c r="GD168" s="99"/>
      <c r="GE168" s="99"/>
      <c r="GF168" s="99"/>
      <c r="GG168" s="99"/>
      <c r="GH168" s="99"/>
      <c r="GI168" s="99"/>
      <c r="GJ168" s="99"/>
      <c r="GK168" s="99"/>
      <c r="GL168" s="99"/>
      <c r="GM168" s="99"/>
    </row>
    <row r="169" spans="1:195" s="103" customFormat="1" ht="31.5" x14ac:dyDescent="0.25">
      <c r="A169" s="91"/>
      <c r="B169" s="38">
        <v>11</v>
      </c>
      <c r="C169" s="29">
        <v>1</v>
      </c>
      <c r="D169" s="33">
        <v>562410</v>
      </c>
      <c r="E169" s="61" t="s">
        <v>49</v>
      </c>
      <c r="F169" s="29" t="s">
        <v>20</v>
      </c>
      <c r="G169" s="29">
        <v>917</v>
      </c>
      <c r="H169" s="33" t="s">
        <v>14</v>
      </c>
      <c r="I169" s="33" t="s">
        <v>15</v>
      </c>
      <c r="J169" s="31">
        <v>1110562410</v>
      </c>
      <c r="K169" s="29">
        <v>0</v>
      </c>
      <c r="L169" s="34">
        <f>L170</f>
        <v>970</v>
      </c>
      <c r="M169" s="34">
        <f t="shared" ref="M169:N169" si="103">M170</f>
        <v>960</v>
      </c>
      <c r="N169" s="34">
        <f t="shared" si="103"/>
        <v>785.49018000000001</v>
      </c>
      <c r="O169" s="71"/>
      <c r="P169" s="72"/>
      <c r="Q169" s="59">
        <f t="shared" si="101"/>
        <v>80.978369072164952</v>
      </c>
      <c r="R169" s="60">
        <f t="shared" si="102"/>
        <v>81.821893750000001</v>
      </c>
      <c r="S169" s="121"/>
      <c r="T169" s="99"/>
      <c r="U169" s="99"/>
      <c r="V169" s="99"/>
      <c r="W169" s="99"/>
      <c r="X169" s="99"/>
      <c r="Y169" s="99"/>
      <c r="Z169" s="99"/>
      <c r="AA169" s="99"/>
      <c r="AB169" s="99"/>
      <c r="AC169" s="99"/>
      <c r="AD169" s="99"/>
      <c r="AE169" s="99"/>
      <c r="AF169" s="99"/>
      <c r="AG169" s="99"/>
      <c r="AH169" s="99"/>
      <c r="AI169" s="99"/>
      <c r="AJ169" s="99"/>
      <c r="AK169" s="99"/>
      <c r="AL169" s="99"/>
      <c r="AM169" s="99"/>
      <c r="AN169" s="99"/>
      <c r="AO169" s="99"/>
      <c r="AP169" s="99"/>
      <c r="AQ169" s="99"/>
      <c r="AR169" s="99"/>
      <c r="AS169" s="99"/>
      <c r="AT169" s="99"/>
      <c r="AU169" s="99"/>
      <c r="AV169" s="99"/>
      <c r="AW169" s="99"/>
      <c r="AX169" s="99"/>
      <c r="AY169" s="99"/>
      <c r="AZ169" s="99"/>
      <c r="BA169" s="99"/>
      <c r="BB169" s="99"/>
      <c r="BC169" s="99"/>
      <c r="BD169" s="99"/>
      <c r="BE169" s="99"/>
      <c r="BF169" s="99"/>
      <c r="BG169" s="99"/>
      <c r="BH169" s="99"/>
      <c r="BI169" s="99"/>
      <c r="BJ169" s="99"/>
      <c r="BK169" s="99"/>
      <c r="BL169" s="99"/>
      <c r="BM169" s="99"/>
      <c r="BN169" s="99"/>
      <c r="BO169" s="99"/>
      <c r="BP169" s="99"/>
      <c r="BQ169" s="99"/>
      <c r="BR169" s="99"/>
      <c r="BS169" s="99"/>
      <c r="BT169" s="99"/>
      <c r="BU169" s="99"/>
      <c r="BV169" s="99"/>
      <c r="BW169" s="99"/>
      <c r="BX169" s="99"/>
      <c r="BY169" s="99"/>
      <c r="BZ169" s="99"/>
      <c r="CA169" s="99"/>
      <c r="CB169" s="99"/>
      <c r="CC169" s="99"/>
      <c r="CD169" s="99"/>
      <c r="CE169" s="99"/>
      <c r="CF169" s="99"/>
      <c r="CG169" s="99"/>
      <c r="CH169" s="99"/>
      <c r="CI169" s="99"/>
      <c r="CJ169" s="99"/>
      <c r="CK169" s="99"/>
      <c r="CL169" s="99"/>
      <c r="CM169" s="99"/>
      <c r="CN169" s="99"/>
      <c r="CO169" s="99"/>
      <c r="CP169" s="99"/>
      <c r="CQ169" s="99"/>
      <c r="CR169" s="99"/>
      <c r="CS169" s="99"/>
      <c r="CT169" s="99"/>
      <c r="CU169" s="99"/>
      <c r="CV169" s="99"/>
      <c r="CW169" s="99"/>
      <c r="CX169" s="99"/>
      <c r="CY169" s="99"/>
      <c r="CZ169" s="99"/>
      <c r="DA169" s="99"/>
      <c r="DB169" s="99"/>
      <c r="DC169" s="99"/>
      <c r="DD169" s="99"/>
      <c r="DE169" s="99"/>
      <c r="DF169" s="99"/>
      <c r="DG169" s="99"/>
      <c r="DH169" s="99"/>
      <c r="DI169" s="99"/>
      <c r="DJ169" s="99"/>
      <c r="DK169" s="99"/>
      <c r="DL169" s="99"/>
      <c r="DM169" s="99"/>
      <c r="DN169" s="99"/>
      <c r="DO169" s="99"/>
      <c r="DP169" s="99"/>
      <c r="DQ169" s="99"/>
      <c r="DR169" s="99"/>
      <c r="DS169" s="99"/>
      <c r="DT169" s="99"/>
      <c r="DU169" s="99"/>
      <c r="DV169" s="99"/>
      <c r="DW169" s="99"/>
      <c r="DX169" s="99"/>
      <c r="DY169" s="99"/>
      <c r="DZ169" s="99"/>
      <c r="EA169" s="99"/>
      <c r="EB169" s="99"/>
      <c r="EC169" s="99"/>
      <c r="ED169" s="99"/>
      <c r="EE169" s="99"/>
      <c r="EF169" s="99"/>
      <c r="EG169" s="99"/>
      <c r="EH169" s="99"/>
      <c r="EI169" s="99"/>
      <c r="EJ169" s="99"/>
      <c r="EK169" s="99"/>
      <c r="EL169" s="99"/>
      <c r="EM169" s="99"/>
      <c r="EN169" s="99"/>
      <c r="EO169" s="99"/>
      <c r="EP169" s="99"/>
      <c r="EQ169" s="99"/>
      <c r="ER169" s="99"/>
      <c r="ES169" s="99"/>
      <c r="ET169" s="99"/>
      <c r="EU169" s="99"/>
      <c r="EV169" s="99"/>
      <c r="EW169" s="99"/>
      <c r="EX169" s="99"/>
      <c r="EY169" s="99"/>
      <c r="EZ169" s="99"/>
      <c r="FA169" s="99"/>
      <c r="FB169" s="99"/>
      <c r="FC169" s="99"/>
      <c r="FD169" s="99"/>
      <c r="FE169" s="99"/>
      <c r="FF169" s="99"/>
      <c r="FG169" s="99"/>
      <c r="FH169" s="99"/>
      <c r="FI169" s="99"/>
      <c r="FJ169" s="99"/>
      <c r="FK169" s="99"/>
      <c r="FL169" s="99"/>
      <c r="FM169" s="99"/>
      <c r="FN169" s="99"/>
      <c r="FO169" s="99"/>
      <c r="FP169" s="99"/>
      <c r="FQ169" s="99"/>
      <c r="FR169" s="99"/>
      <c r="FS169" s="99"/>
      <c r="FT169" s="99"/>
      <c r="FU169" s="99"/>
      <c r="FV169" s="99"/>
      <c r="FW169" s="99"/>
      <c r="FX169" s="99"/>
      <c r="FY169" s="99"/>
      <c r="FZ169" s="99"/>
      <c r="GA169" s="99"/>
      <c r="GB169" s="99"/>
      <c r="GC169" s="99"/>
      <c r="GD169" s="99"/>
      <c r="GE169" s="99"/>
      <c r="GF169" s="99"/>
      <c r="GG169" s="99"/>
      <c r="GH169" s="99"/>
      <c r="GI169" s="99"/>
      <c r="GJ169" s="99"/>
      <c r="GK169" s="99"/>
      <c r="GL169" s="99"/>
      <c r="GM169" s="99"/>
    </row>
    <row r="170" spans="1:195" s="103" customFormat="1" ht="32.25" thickBot="1" x14ac:dyDescent="0.3">
      <c r="A170" s="91"/>
      <c r="B170" s="39">
        <v>11</v>
      </c>
      <c r="C170" s="40">
        <v>1</v>
      </c>
      <c r="D170" s="45">
        <v>562410</v>
      </c>
      <c r="E170" s="64" t="s">
        <v>43</v>
      </c>
      <c r="F170" s="40" t="s">
        <v>20</v>
      </c>
      <c r="G170" s="40">
        <v>917</v>
      </c>
      <c r="H170" s="45" t="s">
        <v>14</v>
      </c>
      <c r="I170" s="45" t="s">
        <v>15</v>
      </c>
      <c r="J170" s="69">
        <v>1110562410</v>
      </c>
      <c r="K170" s="40">
        <v>244</v>
      </c>
      <c r="L170" s="76">
        <v>970</v>
      </c>
      <c r="M170" s="76">
        <v>960</v>
      </c>
      <c r="N170" s="76">
        <v>785.49018000000001</v>
      </c>
      <c r="O170" s="77"/>
      <c r="P170" s="78"/>
      <c r="Q170" s="67">
        <f t="shared" si="101"/>
        <v>80.978369072164952</v>
      </c>
      <c r="R170" s="68">
        <f t="shared" si="102"/>
        <v>81.821893750000001</v>
      </c>
      <c r="S170" s="121"/>
      <c r="T170" s="99"/>
      <c r="U170" s="99"/>
      <c r="V170" s="99"/>
      <c r="W170" s="99"/>
      <c r="X170" s="99"/>
      <c r="Y170" s="99"/>
      <c r="Z170" s="99"/>
      <c r="AA170" s="99"/>
      <c r="AB170" s="99"/>
      <c r="AC170" s="99"/>
      <c r="AD170" s="99"/>
      <c r="AE170" s="99"/>
      <c r="AF170" s="99"/>
      <c r="AG170" s="99"/>
      <c r="AH170" s="99"/>
      <c r="AI170" s="99"/>
      <c r="AJ170" s="99"/>
      <c r="AK170" s="99"/>
      <c r="AL170" s="99"/>
      <c r="AM170" s="99"/>
      <c r="AN170" s="99"/>
      <c r="AO170" s="99"/>
      <c r="AP170" s="99"/>
      <c r="AQ170" s="99"/>
      <c r="AR170" s="99"/>
      <c r="AS170" s="99"/>
      <c r="AT170" s="99"/>
      <c r="AU170" s="99"/>
      <c r="AV170" s="99"/>
      <c r="AW170" s="99"/>
      <c r="AX170" s="99"/>
      <c r="AY170" s="99"/>
      <c r="AZ170" s="99"/>
      <c r="BA170" s="99"/>
      <c r="BB170" s="99"/>
      <c r="BC170" s="99"/>
      <c r="BD170" s="99"/>
      <c r="BE170" s="99"/>
      <c r="BF170" s="99"/>
      <c r="BG170" s="99"/>
      <c r="BH170" s="99"/>
      <c r="BI170" s="99"/>
      <c r="BJ170" s="99"/>
      <c r="BK170" s="99"/>
      <c r="BL170" s="99"/>
      <c r="BM170" s="99"/>
      <c r="BN170" s="99"/>
      <c r="BO170" s="99"/>
      <c r="BP170" s="99"/>
      <c r="BQ170" s="99"/>
      <c r="BR170" s="99"/>
      <c r="BS170" s="99"/>
      <c r="BT170" s="99"/>
      <c r="BU170" s="99"/>
      <c r="BV170" s="99"/>
      <c r="BW170" s="99"/>
      <c r="BX170" s="99"/>
      <c r="BY170" s="99"/>
      <c r="BZ170" s="99"/>
      <c r="CA170" s="99"/>
      <c r="CB170" s="99"/>
      <c r="CC170" s="99"/>
      <c r="CD170" s="99"/>
      <c r="CE170" s="99"/>
      <c r="CF170" s="99"/>
      <c r="CG170" s="99"/>
      <c r="CH170" s="99"/>
      <c r="CI170" s="99"/>
      <c r="CJ170" s="99"/>
      <c r="CK170" s="99"/>
      <c r="CL170" s="99"/>
      <c r="CM170" s="99"/>
      <c r="CN170" s="99"/>
      <c r="CO170" s="99"/>
      <c r="CP170" s="99"/>
      <c r="CQ170" s="99"/>
      <c r="CR170" s="99"/>
      <c r="CS170" s="99"/>
      <c r="CT170" s="99"/>
      <c r="CU170" s="99"/>
      <c r="CV170" s="99"/>
      <c r="CW170" s="99"/>
      <c r="CX170" s="99"/>
      <c r="CY170" s="99"/>
      <c r="CZ170" s="99"/>
      <c r="DA170" s="99"/>
      <c r="DB170" s="99"/>
      <c r="DC170" s="99"/>
      <c r="DD170" s="99"/>
      <c r="DE170" s="99"/>
      <c r="DF170" s="99"/>
      <c r="DG170" s="99"/>
      <c r="DH170" s="99"/>
      <c r="DI170" s="99"/>
      <c r="DJ170" s="99"/>
      <c r="DK170" s="99"/>
      <c r="DL170" s="99"/>
      <c r="DM170" s="99"/>
      <c r="DN170" s="99"/>
      <c r="DO170" s="99"/>
      <c r="DP170" s="99"/>
      <c r="DQ170" s="99"/>
      <c r="DR170" s="99"/>
      <c r="DS170" s="99"/>
      <c r="DT170" s="99"/>
      <c r="DU170" s="99"/>
      <c r="DV170" s="99"/>
      <c r="DW170" s="99"/>
      <c r="DX170" s="99"/>
      <c r="DY170" s="99"/>
      <c r="DZ170" s="99"/>
      <c r="EA170" s="99"/>
      <c r="EB170" s="99"/>
      <c r="EC170" s="99"/>
      <c r="ED170" s="99"/>
      <c r="EE170" s="99"/>
      <c r="EF170" s="99"/>
      <c r="EG170" s="99"/>
      <c r="EH170" s="99"/>
      <c r="EI170" s="99"/>
      <c r="EJ170" s="99"/>
      <c r="EK170" s="99"/>
      <c r="EL170" s="99"/>
      <c r="EM170" s="99"/>
      <c r="EN170" s="99"/>
      <c r="EO170" s="99"/>
      <c r="EP170" s="99"/>
      <c r="EQ170" s="99"/>
      <c r="ER170" s="99"/>
      <c r="ES170" s="99"/>
      <c r="ET170" s="99"/>
      <c r="EU170" s="99"/>
      <c r="EV170" s="99"/>
      <c r="EW170" s="99"/>
      <c r="EX170" s="99"/>
      <c r="EY170" s="99"/>
      <c r="EZ170" s="99"/>
      <c r="FA170" s="99"/>
      <c r="FB170" s="99"/>
      <c r="FC170" s="99"/>
      <c r="FD170" s="99"/>
      <c r="FE170" s="99"/>
      <c r="FF170" s="99"/>
      <c r="FG170" s="99"/>
      <c r="FH170" s="99"/>
      <c r="FI170" s="99"/>
      <c r="FJ170" s="99"/>
      <c r="FK170" s="99"/>
      <c r="FL170" s="99"/>
      <c r="FM170" s="99"/>
      <c r="FN170" s="99"/>
      <c r="FO170" s="99"/>
      <c r="FP170" s="99"/>
      <c r="FQ170" s="99"/>
      <c r="FR170" s="99"/>
      <c r="FS170" s="99"/>
      <c r="FT170" s="99"/>
      <c r="FU170" s="99"/>
      <c r="FV170" s="99"/>
      <c r="FW170" s="99"/>
      <c r="FX170" s="99"/>
      <c r="FY170" s="99"/>
      <c r="FZ170" s="99"/>
      <c r="GA170" s="99"/>
      <c r="GB170" s="99"/>
      <c r="GC170" s="99"/>
      <c r="GD170" s="99"/>
      <c r="GE170" s="99"/>
      <c r="GF170" s="99"/>
      <c r="GG170" s="99"/>
      <c r="GH170" s="99"/>
      <c r="GI170" s="99"/>
      <c r="GJ170" s="99"/>
      <c r="GK170" s="99"/>
      <c r="GL170" s="99"/>
      <c r="GM170" s="99"/>
    </row>
    <row r="171" spans="1:195" s="6" customFormat="1" x14ac:dyDescent="0.25">
      <c r="A171" s="12"/>
      <c r="B171" s="188">
        <v>11</v>
      </c>
      <c r="C171" s="190">
        <v>2</v>
      </c>
      <c r="D171" s="192"/>
      <c r="E171" s="194" t="s">
        <v>63</v>
      </c>
      <c r="F171" s="169" t="s">
        <v>22</v>
      </c>
      <c r="G171" s="169"/>
      <c r="H171" s="170"/>
      <c r="I171" s="170"/>
      <c r="J171" s="169"/>
      <c r="K171" s="123"/>
      <c r="L171" s="164">
        <f>L172</f>
        <v>0.2</v>
      </c>
      <c r="M171" s="164">
        <f t="shared" ref="M171:P171" si="104">M172</f>
        <v>0.2</v>
      </c>
      <c r="N171" s="164">
        <f t="shared" si="104"/>
        <v>0</v>
      </c>
      <c r="O171" s="164">
        <f t="shared" si="104"/>
        <v>0</v>
      </c>
      <c r="P171" s="164">
        <f t="shared" si="104"/>
        <v>0</v>
      </c>
      <c r="Q171" s="50">
        <f t="shared" si="101"/>
        <v>0</v>
      </c>
      <c r="R171" s="51">
        <f t="shared" si="102"/>
        <v>0</v>
      </c>
      <c r="S171" s="140"/>
    </row>
    <row r="172" spans="1:195" s="6" customFormat="1" ht="47.25" x14ac:dyDescent="0.25">
      <c r="A172" s="12"/>
      <c r="B172" s="189"/>
      <c r="C172" s="191"/>
      <c r="D172" s="193"/>
      <c r="E172" s="195"/>
      <c r="F172" s="122" t="s">
        <v>31</v>
      </c>
      <c r="G172" s="108">
        <v>861</v>
      </c>
      <c r="H172" s="154"/>
      <c r="I172" s="154"/>
      <c r="J172" s="108"/>
      <c r="K172" s="122"/>
      <c r="L172" s="153">
        <f>L173</f>
        <v>0.2</v>
      </c>
      <c r="M172" s="153">
        <f t="shared" ref="M172:P172" si="105">M173</f>
        <v>0.2</v>
      </c>
      <c r="N172" s="153">
        <f t="shared" si="105"/>
        <v>0</v>
      </c>
      <c r="O172" s="153">
        <f t="shared" si="105"/>
        <v>0</v>
      </c>
      <c r="P172" s="153">
        <f t="shared" si="105"/>
        <v>0</v>
      </c>
      <c r="Q172" s="17">
        <f t="shared" si="101"/>
        <v>0</v>
      </c>
      <c r="R172" s="52">
        <f t="shared" si="102"/>
        <v>0</v>
      </c>
      <c r="S172" s="140"/>
    </row>
    <row r="173" spans="1:195" s="6" customFormat="1" ht="47.25" x14ac:dyDescent="0.25">
      <c r="A173" s="12"/>
      <c r="B173" s="120">
        <v>11</v>
      </c>
      <c r="C173" s="108">
        <v>2</v>
      </c>
      <c r="D173" s="154"/>
      <c r="E173" s="138" t="s">
        <v>122</v>
      </c>
      <c r="F173" s="122" t="s">
        <v>31</v>
      </c>
      <c r="G173" s="108">
        <v>861</v>
      </c>
      <c r="H173" s="154" t="s">
        <v>66</v>
      </c>
      <c r="I173" s="154" t="s">
        <v>67</v>
      </c>
      <c r="J173" s="108">
        <v>1120100000</v>
      </c>
      <c r="K173" s="122"/>
      <c r="L173" s="153">
        <f>L174</f>
        <v>0.2</v>
      </c>
      <c r="M173" s="153">
        <f t="shared" ref="M173:P173" si="106">M174</f>
        <v>0.2</v>
      </c>
      <c r="N173" s="153">
        <f t="shared" si="106"/>
        <v>0</v>
      </c>
      <c r="O173" s="153">
        <f t="shared" si="106"/>
        <v>0</v>
      </c>
      <c r="P173" s="153">
        <f t="shared" si="106"/>
        <v>0</v>
      </c>
      <c r="Q173" s="17">
        <f t="shared" si="101"/>
        <v>0</v>
      </c>
      <c r="R173" s="52">
        <f t="shared" si="102"/>
        <v>0</v>
      </c>
      <c r="S173" s="140"/>
    </row>
    <row r="174" spans="1:195" s="99" customFormat="1" ht="31.5" x14ac:dyDescent="0.25">
      <c r="A174" s="104"/>
      <c r="B174" s="120">
        <v>11</v>
      </c>
      <c r="C174" s="108">
        <v>2</v>
      </c>
      <c r="D174" s="28">
        <v>162560</v>
      </c>
      <c r="E174" s="79" t="s">
        <v>64</v>
      </c>
      <c r="F174" s="29" t="s">
        <v>31</v>
      </c>
      <c r="G174" s="26">
        <v>861</v>
      </c>
      <c r="H174" s="28" t="s">
        <v>66</v>
      </c>
      <c r="I174" s="28" t="s">
        <v>67</v>
      </c>
      <c r="J174" s="31" t="s">
        <v>65</v>
      </c>
      <c r="K174" s="29">
        <v>0</v>
      </c>
      <c r="L174" s="34">
        <f>L175</f>
        <v>0.2</v>
      </c>
      <c r="M174" s="34">
        <f t="shared" ref="M174:N174" si="107">M175</f>
        <v>0.2</v>
      </c>
      <c r="N174" s="34">
        <f t="shared" si="107"/>
        <v>0</v>
      </c>
      <c r="O174" s="71"/>
      <c r="P174" s="72"/>
      <c r="Q174" s="59">
        <f t="shared" si="101"/>
        <v>0</v>
      </c>
      <c r="R174" s="60">
        <f t="shared" si="102"/>
        <v>0</v>
      </c>
      <c r="S174" s="121"/>
    </row>
    <row r="175" spans="1:195" s="99" customFormat="1" ht="32.25" thickBot="1" x14ac:dyDescent="0.3">
      <c r="A175" s="104"/>
      <c r="B175" s="80">
        <v>11</v>
      </c>
      <c r="C175" s="81">
        <v>2</v>
      </c>
      <c r="D175" s="44">
        <v>162560</v>
      </c>
      <c r="E175" s="64" t="s">
        <v>43</v>
      </c>
      <c r="F175" s="40" t="s">
        <v>31</v>
      </c>
      <c r="G175" s="81">
        <v>861</v>
      </c>
      <c r="H175" s="44" t="s">
        <v>66</v>
      </c>
      <c r="I175" s="44" t="s">
        <v>67</v>
      </c>
      <c r="J175" s="69" t="s">
        <v>65</v>
      </c>
      <c r="K175" s="40">
        <v>244</v>
      </c>
      <c r="L175" s="76">
        <v>0.2</v>
      </c>
      <c r="M175" s="76">
        <v>0.2</v>
      </c>
      <c r="N175" s="76">
        <v>0</v>
      </c>
      <c r="O175" s="77"/>
      <c r="P175" s="78"/>
      <c r="Q175" s="67">
        <f t="shared" si="101"/>
        <v>0</v>
      </c>
      <c r="R175" s="68">
        <f t="shared" si="102"/>
        <v>0</v>
      </c>
      <c r="S175" s="121"/>
    </row>
    <row r="176" spans="1:195" s="6" customFormat="1" x14ac:dyDescent="0.25">
      <c r="A176" s="12"/>
      <c r="B176" s="188">
        <v>11</v>
      </c>
      <c r="C176" s="190">
        <v>3</v>
      </c>
      <c r="D176" s="192"/>
      <c r="E176" s="194" t="s">
        <v>68</v>
      </c>
      <c r="F176" s="123" t="s">
        <v>22</v>
      </c>
      <c r="G176" s="169">
        <v>861</v>
      </c>
      <c r="H176" s="170"/>
      <c r="I176" s="170"/>
      <c r="J176" s="169"/>
      <c r="K176" s="123"/>
      <c r="L176" s="164">
        <f>L177</f>
        <v>774512.7</v>
      </c>
      <c r="M176" s="164">
        <f t="shared" ref="M176:P176" si="108">M177</f>
        <v>1625809.19304</v>
      </c>
      <c r="N176" s="164">
        <f t="shared" si="108"/>
        <v>1568872.8964299997</v>
      </c>
      <c r="O176" s="164">
        <f t="shared" si="108"/>
        <v>78991.752130000008</v>
      </c>
      <c r="P176" s="164">
        <f t="shared" si="108"/>
        <v>63604.529179999998</v>
      </c>
      <c r="Q176" s="50">
        <f t="shared" si="101"/>
        <v>202.56257856456065</v>
      </c>
      <c r="R176" s="51">
        <f t="shared" si="102"/>
        <v>96.497971788218351</v>
      </c>
      <c r="S176" s="140"/>
    </row>
    <row r="177" spans="1:19" s="6" customFormat="1" ht="51.75" customHeight="1" thickBot="1" x14ac:dyDescent="0.3">
      <c r="A177" s="12"/>
      <c r="B177" s="196"/>
      <c r="C177" s="197"/>
      <c r="D177" s="198"/>
      <c r="E177" s="199"/>
      <c r="F177" s="126" t="s">
        <v>31</v>
      </c>
      <c r="G177" s="177">
        <v>861</v>
      </c>
      <c r="H177" s="181"/>
      <c r="I177" s="181"/>
      <c r="J177" s="177"/>
      <c r="K177" s="126"/>
      <c r="L177" s="178">
        <f>SUM(L178,L195,L208)</f>
        <v>774512.7</v>
      </c>
      <c r="M177" s="178">
        <f t="shared" ref="M177:P177" si="109">SUM(M178,M195,M208)</f>
        <v>1625809.19304</v>
      </c>
      <c r="N177" s="178">
        <f t="shared" si="109"/>
        <v>1568872.8964299997</v>
      </c>
      <c r="O177" s="178">
        <f t="shared" si="109"/>
        <v>78991.752130000008</v>
      </c>
      <c r="P177" s="178">
        <f t="shared" si="109"/>
        <v>63604.529179999998</v>
      </c>
      <c r="Q177" s="55">
        <f t="shared" si="101"/>
        <v>202.56257856456065</v>
      </c>
      <c r="R177" s="56">
        <f t="shared" si="102"/>
        <v>96.497971788218351</v>
      </c>
      <c r="S177" s="140"/>
    </row>
    <row r="178" spans="1:19" s="6" customFormat="1" ht="47.25" x14ac:dyDescent="0.25">
      <c r="A178" s="12"/>
      <c r="B178" s="175">
        <v>11</v>
      </c>
      <c r="C178" s="167">
        <v>3</v>
      </c>
      <c r="D178" s="168"/>
      <c r="E178" s="134" t="s">
        <v>69</v>
      </c>
      <c r="F178" s="15" t="s">
        <v>31</v>
      </c>
      <c r="G178" s="167">
        <v>861</v>
      </c>
      <c r="H178" s="168" t="s">
        <v>66</v>
      </c>
      <c r="I178" s="168" t="s">
        <v>83</v>
      </c>
      <c r="J178" s="167">
        <v>1130100000</v>
      </c>
      <c r="K178" s="15"/>
      <c r="L178" s="163">
        <f>SUM(L179,L181,L183,L185,L188,L191,L193)</f>
        <v>757983.89999999991</v>
      </c>
      <c r="M178" s="163">
        <f t="shared" ref="M178:P178" si="110">SUM(M179,M181,M183,M185,M188,M191,M193)</f>
        <v>918211.17200000002</v>
      </c>
      <c r="N178" s="163">
        <f t="shared" si="110"/>
        <v>889879.33485999994</v>
      </c>
      <c r="O178" s="163">
        <f t="shared" si="110"/>
        <v>78991.752130000008</v>
      </c>
      <c r="P178" s="163">
        <f t="shared" si="110"/>
        <v>63604.529179999998</v>
      </c>
      <c r="Q178" s="35">
        <f t="shared" si="101"/>
        <v>117.40082274306883</v>
      </c>
      <c r="R178" s="176">
        <f t="shared" si="102"/>
        <v>96.914453014300719</v>
      </c>
      <c r="S178" s="140"/>
    </row>
    <row r="179" spans="1:19" s="99" customFormat="1" ht="31.5" x14ac:dyDescent="0.25">
      <c r="A179" s="104"/>
      <c r="B179" s="37">
        <v>11</v>
      </c>
      <c r="C179" s="26">
        <v>3</v>
      </c>
      <c r="D179" s="28">
        <v>162510</v>
      </c>
      <c r="E179" s="30" t="s">
        <v>75</v>
      </c>
      <c r="F179" s="29" t="s">
        <v>31</v>
      </c>
      <c r="G179" s="26">
        <v>861</v>
      </c>
      <c r="H179" s="28" t="s">
        <v>66</v>
      </c>
      <c r="I179" s="28" t="s">
        <v>83</v>
      </c>
      <c r="J179" s="31">
        <v>1130162510</v>
      </c>
      <c r="K179" s="29">
        <v>0</v>
      </c>
      <c r="L179" s="34">
        <f>L180</f>
        <v>603973.84199999995</v>
      </c>
      <c r="M179" s="34">
        <f t="shared" ref="M179:N179" si="111">M180</f>
        <v>727353.51084</v>
      </c>
      <c r="N179" s="34">
        <f t="shared" si="111"/>
        <v>708442.53341000003</v>
      </c>
      <c r="O179" s="86">
        <f>O180</f>
        <v>76025.441919999997</v>
      </c>
      <c r="P179" s="86">
        <f>P180</f>
        <v>60317.175439999999</v>
      </c>
      <c r="Q179" s="59">
        <f t="shared" si="101"/>
        <v>117.29689005471865</v>
      </c>
      <c r="R179" s="60">
        <f t="shared" si="102"/>
        <v>97.400029401362175</v>
      </c>
      <c r="S179" s="121"/>
    </row>
    <row r="180" spans="1:19" s="99" customFormat="1" ht="31.5" x14ac:dyDescent="0.25">
      <c r="A180" s="104"/>
      <c r="B180" s="37">
        <v>11</v>
      </c>
      <c r="C180" s="26">
        <v>3</v>
      </c>
      <c r="D180" s="28">
        <v>162510</v>
      </c>
      <c r="E180" s="30" t="s">
        <v>43</v>
      </c>
      <c r="F180" s="29" t="s">
        <v>31</v>
      </c>
      <c r="G180" s="26">
        <v>861</v>
      </c>
      <c r="H180" s="28" t="s">
        <v>66</v>
      </c>
      <c r="I180" s="28" t="s">
        <v>83</v>
      </c>
      <c r="J180" s="31">
        <v>1130162510</v>
      </c>
      <c r="K180" s="29">
        <v>244</v>
      </c>
      <c r="L180" s="34">
        <v>603973.84199999995</v>
      </c>
      <c r="M180" s="34">
        <v>727353.51084</v>
      </c>
      <c r="N180" s="34">
        <v>708442.53341000003</v>
      </c>
      <c r="O180" s="86">
        <v>76025.441919999997</v>
      </c>
      <c r="P180" s="86">
        <v>60317.175439999999</v>
      </c>
      <c r="Q180" s="59">
        <f t="shared" si="101"/>
        <v>117.29689005471865</v>
      </c>
      <c r="R180" s="60">
        <f t="shared" si="102"/>
        <v>97.400029401362175</v>
      </c>
      <c r="S180" s="121"/>
    </row>
    <row r="181" spans="1:19" s="99" customFormat="1" ht="31.5" x14ac:dyDescent="0.25">
      <c r="A181" s="104"/>
      <c r="B181" s="82">
        <v>11</v>
      </c>
      <c r="C181" s="83">
        <v>3</v>
      </c>
      <c r="D181" s="110">
        <v>162520</v>
      </c>
      <c r="E181" s="84" t="s">
        <v>76</v>
      </c>
      <c r="F181" s="29" t="s">
        <v>31</v>
      </c>
      <c r="G181" s="26">
        <v>861</v>
      </c>
      <c r="H181" s="28" t="s">
        <v>66</v>
      </c>
      <c r="I181" s="28" t="s">
        <v>83</v>
      </c>
      <c r="J181" s="31">
        <v>1130162520</v>
      </c>
      <c r="K181" s="85">
        <v>0</v>
      </c>
      <c r="L181" s="34">
        <f>L182</f>
        <v>29165.7</v>
      </c>
      <c r="M181" s="34">
        <f t="shared" ref="M181:N181" si="112">M182</f>
        <v>30162.657930000001</v>
      </c>
      <c r="N181" s="34">
        <f t="shared" si="112"/>
        <v>29716.076980000002</v>
      </c>
      <c r="O181" s="71"/>
      <c r="P181" s="89"/>
      <c r="Q181" s="59">
        <f t="shared" si="101"/>
        <v>101.8870693314407</v>
      </c>
      <c r="R181" s="60">
        <f t="shared" si="102"/>
        <v>98.519424412011688</v>
      </c>
      <c r="S181" s="121"/>
    </row>
    <row r="182" spans="1:19" s="99" customFormat="1" ht="31.5" x14ac:dyDescent="0.25">
      <c r="A182" s="104"/>
      <c r="B182" s="82">
        <v>11</v>
      </c>
      <c r="C182" s="83">
        <v>3</v>
      </c>
      <c r="D182" s="110">
        <v>162520</v>
      </c>
      <c r="E182" s="30" t="s">
        <v>43</v>
      </c>
      <c r="F182" s="29" t="s">
        <v>31</v>
      </c>
      <c r="G182" s="26">
        <v>861</v>
      </c>
      <c r="H182" s="28" t="s">
        <v>66</v>
      </c>
      <c r="I182" s="28" t="s">
        <v>83</v>
      </c>
      <c r="J182" s="31">
        <v>1130162520</v>
      </c>
      <c r="K182" s="85">
        <v>244</v>
      </c>
      <c r="L182" s="34">
        <v>29165.7</v>
      </c>
      <c r="M182" s="34">
        <v>30162.657930000001</v>
      </c>
      <c r="N182" s="34">
        <v>29716.076980000002</v>
      </c>
      <c r="O182" s="71"/>
      <c r="P182" s="89"/>
      <c r="Q182" s="59">
        <f t="shared" si="101"/>
        <v>101.8870693314407</v>
      </c>
      <c r="R182" s="60">
        <f t="shared" si="102"/>
        <v>98.519424412011688</v>
      </c>
      <c r="S182" s="121"/>
    </row>
    <row r="183" spans="1:19" s="99" customFormat="1" ht="47.25" x14ac:dyDescent="0.25">
      <c r="A183" s="104"/>
      <c r="B183" s="82">
        <v>11</v>
      </c>
      <c r="C183" s="83">
        <v>3</v>
      </c>
      <c r="D183" s="110">
        <v>162530</v>
      </c>
      <c r="E183" s="79" t="s">
        <v>77</v>
      </c>
      <c r="F183" s="29" t="s">
        <v>31</v>
      </c>
      <c r="G183" s="83">
        <v>861</v>
      </c>
      <c r="H183" s="28" t="s">
        <v>66</v>
      </c>
      <c r="I183" s="28" t="s">
        <v>83</v>
      </c>
      <c r="J183" s="83">
        <v>1130162530</v>
      </c>
      <c r="K183" s="85">
        <v>0</v>
      </c>
      <c r="L183" s="34">
        <f>L184</f>
        <v>68147.3</v>
      </c>
      <c r="M183" s="34">
        <f t="shared" ref="M183:N183" si="113">M184</f>
        <v>62830.49323</v>
      </c>
      <c r="N183" s="34">
        <f t="shared" si="113"/>
        <v>60805.9689</v>
      </c>
      <c r="O183" s="71"/>
      <c r="P183" s="89">
        <f>P184</f>
        <v>1033.3843199999999</v>
      </c>
      <c r="Q183" s="59">
        <f t="shared" si="101"/>
        <v>89.227260507753059</v>
      </c>
      <c r="R183" s="60">
        <f t="shared" si="102"/>
        <v>96.777799718062155</v>
      </c>
      <c r="S183" s="121"/>
    </row>
    <row r="184" spans="1:19" s="99" customFormat="1" ht="31.5" x14ac:dyDescent="0.25">
      <c r="A184" s="104"/>
      <c r="B184" s="82">
        <v>11</v>
      </c>
      <c r="C184" s="83">
        <v>3</v>
      </c>
      <c r="D184" s="110">
        <v>162530</v>
      </c>
      <c r="E184" s="30" t="s">
        <v>43</v>
      </c>
      <c r="F184" s="29" t="s">
        <v>31</v>
      </c>
      <c r="G184" s="83">
        <v>861</v>
      </c>
      <c r="H184" s="28" t="s">
        <v>66</v>
      </c>
      <c r="I184" s="28" t="s">
        <v>83</v>
      </c>
      <c r="J184" s="83">
        <v>1130162530</v>
      </c>
      <c r="K184" s="85">
        <v>244</v>
      </c>
      <c r="L184" s="34">
        <v>68147.3</v>
      </c>
      <c r="M184" s="34">
        <v>62830.49323</v>
      </c>
      <c r="N184" s="34">
        <v>60805.9689</v>
      </c>
      <c r="O184" s="71"/>
      <c r="P184" s="89">
        <v>1033.3843199999999</v>
      </c>
      <c r="Q184" s="59">
        <f t="shared" si="101"/>
        <v>89.227260507753059</v>
      </c>
      <c r="R184" s="60">
        <f t="shared" si="102"/>
        <v>96.777799718062155</v>
      </c>
      <c r="S184" s="121"/>
    </row>
    <row r="185" spans="1:19" s="99" customFormat="1" ht="31.5" x14ac:dyDescent="0.25">
      <c r="A185" s="104"/>
      <c r="B185" s="82">
        <v>11</v>
      </c>
      <c r="C185" s="83">
        <v>3</v>
      </c>
      <c r="D185" s="110">
        <v>162540</v>
      </c>
      <c r="E185" s="84" t="s">
        <v>78</v>
      </c>
      <c r="F185" s="29" t="s">
        <v>31</v>
      </c>
      <c r="G185" s="83">
        <v>861</v>
      </c>
      <c r="H185" s="28" t="s">
        <v>66</v>
      </c>
      <c r="I185" s="28" t="s">
        <v>83</v>
      </c>
      <c r="J185" s="31">
        <v>1130162540</v>
      </c>
      <c r="K185" s="85">
        <v>0</v>
      </c>
      <c r="L185" s="34">
        <f>SUM(L186:L187)</f>
        <v>19321.599999999999</v>
      </c>
      <c r="M185" s="34">
        <f t="shared" ref="M185:N185" si="114">SUM(M186:M187)</f>
        <v>46848.380000000005</v>
      </c>
      <c r="N185" s="34">
        <f t="shared" si="114"/>
        <v>45283.812559999998</v>
      </c>
      <c r="O185" s="71"/>
      <c r="P185" s="89">
        <f>SUM(P186:P187)</f>
        <v>1965.90644</v>
      </c>
      <c r="Q185" s="59">
        <f t="shared" si="101"/>
        <v>234.36885433918516</v>
      </c>
      <c r="R185" s="60">
        <f t="shared" si="102"/>
        <v>96.660359568463178</v>
      </c>
      <c r="S185" s="121"/>
    </row>
    <row r="186" spans="1:19" s="99" customFormat="1" ht="60.75" customHeight="1" x14ac:dyDescent="0.25">
      <c r="A186" s="104"/>
      <c r="B186" s="82">
        <v>11</v>
      </c>
      <c r="C186" s="83">
        <v>3</v>
      </c>
      <c r="D186" s="110">
        <v>162540</v>
      </c>
      <c r="E186" s="84" t="s">
        <v>84</v>
      </c>
      <c r="F186" s="29" t="s">
        <v>31</v>
      </c>
      <c r="G186" s="83">
        <v>861</v>
      </c>
      <c r="H186" s="28" t="s">
        <v>66</v>
      </c>
      <c r="I186" s="28" t="s">
        <v>83</v>
      </c>
      <c r="J186" s="31">
        <v>1130162540</v>
      </c>
      <c r="K186" s="85">
        <v>243</v>
      </c>
      <c r="L186" s="34">
        <v>0</v>
      </c>
      <c r="M186" s="34">
        <v>7839.5969999999998</v>
      </c>
      <c r="N186" s="34">
        <v>7476.8690299999998</v>
      </c>
      <c r="O186" s="71"/>
      <c r="P186" s="72"/>
      <c r="Q186" s="59">
        <v>0</v>
      </c>
      <c r="R186" s="60">
        <f t="shared" si="102"/>
        <v>95.373129894304526</v>
      </c>
      <c r="S186" s="121"/>
    </row>
    <row r="187" spans="1:19" s="99" customFormat="1" ht="31.5" x14ac:dyDescent="0.25">
      <c r="A187" s="104"/>
      <c r="B187" s="82">
        <v>11</v>
      </c>
      <c r="C187" s="83">
        <v>3</v>
      </c>
      <c r="D187" s="110">
        <v>162540</v>
      </c>
      <c r="E187" s="30" t="s">
        <v>43</v>
      </c>
      <c r="F187" s="29" t="s">
        <v>31</v>
      </c>
      <c r="G187" s="83">
        <v>861</v>
      </c>
      <c r="H187" s="28" t="s">
        <v>66</v>
      </c>
      <c r="I187" s="28" t="s">
        <v>83</v>
      </c>
      <c r="J187" s="31">
        <v>1130162540</v>
      </c>
      <c r="K187" s="85">
        <v>244</v>
      </c>
      <c r="L187" s="34">
        <v>19321.599999999999</v>
      </c>
      <c r="M187" s="34">
        <v>39008.783000000003</v>
      </c>
      <c r="N187" s="34">
        <v>37806.943529999997</v>
      </c>
      <c r="O187" s="71"/>
      <c r="P187" s="89">
        <v>1965.90644</v>
      </c>
      <c r="Q187" s="59">
        <f t="shared" si="101"/>
        <v>195.67190879637297</v>
      </c>
      <c r="R187" s="60">
        <f t="shared" si="102"/>
        <v>96.919054178132129</v>
      </c>
      <c r="S187" s="121"/>
    </row>
    <row r="188" spans="1:19" s="99" customFormat="1" ht="31.5" x14ac:dyDescent="0.25">
      <c r="A188" s="104"/>
      <c r="B188" s="82">
        <v>11</v>
      </c>
      <c r="C188" s="83">
        <v>3</v>
      </c>
      <c r="D188" s="110">
        <v>162550</v>
      </c>
      <c r="E188" s="84" t="s">
        <v>79</v>
      </c>
      <c r="F188" s="29" t="s">
        <v>31</v>
      </c>
      <c r="G188" s="83">
        <v>861</v>
      </c>
      <c r="H188" s="28" t="s">
        <v>66</v>
      </c>
      <c r="I188" s="28" t="s">
        <v>83</v>
      </c>
      <c r="J188" s="31">
        <v>1130162550</v>
      </c>
      <c r="K188" s="85">
        <v>0</v>
      </c>
      <c r="L188" s="34">
        <f>SUM(L189:L190)</f>
        <v>27275.5</v>
      </c>
      <c r="M188" s="34">
        <f t="shared" ref="M188:N188" si="115">SUM(M189:M190)</f>
        <v>33144.254000000001</v>
      </c>
      <c r="N188" s="34">
        <f t="shared" si="115"/>
        <v>30624.493729999998</v>
      </c>
      <c r="O188" s="86">
        <f>SUM(O189:O190)</f>
        <v>2748.8202099999999</v>
      </c>
      <c r="P188" s="86">
        <f>SUM(P189:P190)</f>
        <v>0.22</v>
      </c>
      <c r="Q188" s="59">
        <f t="shared" si="101"/>
        <v>112.27839537313706</v>
      </c>
      <c r="R188" s="60">
        <f t="shared" si="102"/>
        <v>92.397595462549859</v>
      </c>
      <c r="S188" s="121"/>
    </row>
    <row r="189" spans="1:19" s="99" customFormat="1" ht="47.25" x14ac:dyDescent="0.25">
      <c r="A189" s="104"/>
      <c r="B189" s="82">
        <v>11</v>
      </c>
      <c r="C189" s="83">
        <v>3</v>
      </c>
      <c r="D189" s="110">
        <v>162550</v>
      </c>
      <c r="E189" s="84" t="s">
        <v>84</v>
      </c>
      <c r="F189" s="29" t="s">
        <v>31</v>
      </c>
      <c r="G189" s="83">
        <v>861</v>
      </c>
      <c r="H189" s="28" t="s">
        <v>66</v>
      </c>
      <c r="I189" s="28" t="s">
        <v>83</v>
      </c>
      <c r="J189" s="31">
        <v>1130162550</v>
      </c>
      <c r="K189" s="85">
        <v>243</v>
      </c>
      <c r="L189" s="34">
        <v>0</v>
      </c>
      <c r="M189" s="34">
        <v>2996.636</v>
      </c>
      <c r="N189" s="34">
        <v>1603</v>
      </c>
      <c r="O189" s="86"/>
      <c r="P189" s="87"/>
      <c r="Q189" s="59" t="e">
        <f t="shared" si="101"/>
        <v>#DIV/0!</v>
      </c>
      <c r="R189" s="60">
        <f t="shared" si="102"/>
        <v>53.493317172989983</v>
      </c>
      <c r="S189" s="121"/>
    </row>
    <row r="190" spans="1:19" s="99" customFormat="1" ht="31.5" x14ac:dyDescent="0.25">
      <c r="A190" s="104"/>
      <c r="B190" s="82">
        <v>11</v>
      </c>
      <c r="C190" s="83">
        <v>3</v>
      </c>
      <c r="D190" s="110">
        <v>162550</v>
      </c>
      <c r="E190" s="30" t="s">
        <v>43</v>
      </c>
      <c r="F190" s="29" t="s">
        <v>31</v>
      </c>
      <c r="G190" s="83">
        <v>861</v>
      </c>
      <c r="H190" s="28" t="s">
        <v>66</v>
      </c>
      <c r="I190" s="28" t="s">
        <v>83</v>
      </c>
      <c r="J190" s="31">
        <v>1130162550</v>
      </c>
      <c r="K190" s="85">
        <v>244</v>
      </c>
      <c r="L190" s="34">
        <v>27275.5</v>
      </c>
      <c r="M190" s="34">
        <v>30147.617999999999</v>
      </c>
      <c r="N190" s="34">
        <v>29021.493729999998</v>
      </c>
      <c r="O190" s="86">
        <v>2748.8202099999999</v>
      </c>
      <c r="P190" s="87">
        <v>0.22</v>
      </c>
      <c r="Q190" s="59">
        <f t="shared" si="101"/>
        <v>106.40132620850213</v>
      </c>
      <c r="R190" s="60">
        <f t="shared" si="102"/>
        <v>96.264632681759466</v>
      </c>
      <c r="S190" s="121"/>
    </row>
    <row r="191" spans="1:19" s="99" customFormat="1" ht="31.5" x14ac:dyDescent="0.25">
      <c r="A191" s="104"/>
      <c r="B191" s="82">
        <v>11</v>
      </c>
      <c r="C191" s="83">
        <v>3</v>
      </c>
      <c r="D191" s="110">
        <v>162580</v>
      </c>
      <c r="E191" s="84" t="s">
        <v>80</v>
      </c>
      <c r="F191" s="29" t="s">
        <v>31</v>
      </c>
      <c r="G191" s="83">
        <v>861</v>
      </c>
      <c r="H191" s="28" t="s">
        <v>66</v>
      </c>
      <c r="I191" s="28" t="s">
        <v>83</v>
      </c>
      <c r="J191" s="31">
        <v>1130162580</v>
      </c>
      <c r="K191" s="85">
        <v>0</v>
      </c>
      <c r="L191" s="34">
        <f>L192</f>
        <v>10099.958000000001</v>
      </c>
      <c r="M191" s="34">
        <f t="shared" ref="M191:N191" si="116">M192</f>
        <v>10651.511</v>
      </c>
      <c r="N191" s="34">
        <f t="shared" si="116"/>
        <v>9052.2150000000001</v>
      </c>
      <c r="O191" s="71"/>
      <c r="P191" s="89">
        <f>P192</f>
        <v>246.29298</v>
      </c>
      <c r="Q191" s="59">
        <f t="shared" si="101"/>
        <v>89.62626379238408</v>
      </c>
      <c r="R191" s="60">
        <f t="shared" si="102"/>
        <v>84.985266409620195</v>
      </c>
      <c r="S191" s="121"/>
    </row>
    <row r="192" spans="1:19" s="99" customFormat="1" ht="31.5" x14ac:dyDescent="0.25">
      <c r="A192" s="104"/>
      <c r="B192" s="82">
        <v>11</v>
      </c>
      <c r="C192" s="83">
        <v>3</v>
      </c>
      <c r="D192" s="110">
        <v>162580</v>
      </c>
      <c r="E192" s="30" t="s">
        <v>43</v>
      </c>
      <c r="F192" s="29" t="s">
        <v>31</v>
      </c>
      <c r="G192" s="83">
        <v>861</v>
      </c>
      <c r="H192" s="28" t="s">
        <v>66</v>
      </c>
      <c r="I192" s="28" t="s">
        <v>83</v>
      </c>
      <c r="J192" s="31">
        <v>1130162580</v>
      </c>
      <c r="K192" s="85">
        <v>244</v>
      </c>
      <c r="L192" s="34">
        <v>10099.958000000001</v>
      </c>
      <c r="M192" s="34">
        <v>10651.511</v>
      </c>
      <c r="N192" s="34">
        <v>9052.2150000000001</v>
      </c>
      <c r="O192" s="71"/>
      <c r="P192" s="89">
        <v>246.29298</v>
      </c>
      <c r="Q192" s="59">
        <f t="shared" si="101"/>
        <v>89.62626379238408</v>
      </c>
      <c r="R192" s="60">
        <f t="shared" si="102"/>
        <v>84.985266409620195</v>
      </c>
      <c r="S192" s="121"/>
    </row>
    <row r="193" spans="1:195" s="99" customFormat="1" ht="31.5" x14ac:dyDescent="0.25">
      <c r="A193" s="104"/>
      <c r="B193" s="82">
        <v>11</v>
      </c>
      <c r="C193" s="83">
        <v>3</v>
      </c>
      <c r="D193" s="110">
        <v>162600</v>
      </c>
      <c r="E193" s="84" t="s">
        <v>85</v>
      </c>
      <c r="F193" s="29" t="s">
        <v>31</v>
      </c>
      <c r="G193" s="83">
        <v>861</v>
      </c>
      <c r="H193" s="28" t="s">
        <v>66</v>
      </c>
      <c r="I193" s="28" t="s">
        <v>83</v>
      </c>
      <c r="J193" s="31">
        <v>1130162600</v>
      </c>
      <c r="K193" s="85">
        <v>0</v>
      </c>
      <c r="L193" s="34">
        <f>L194</f>
        <v>0</v>
      </c>
      <c r="M193" s="34">
        <f t="shared" ref="M193:N193" si="117">M194</f>
        <v>7220.3649999999998</v>
      </c>
      <c r="N193" s="34">
        <f t="shared" si="117"/>
        <v>5954.2342799999997</v>
      </c>
      <c r="O193" s="86">
        <f>O194</f>
        <v>217.49</v>
      </c>
      <c r="P193" s="86">
        <f>P194</f>
        <v>41.55</v>
      </c>
      <c r="Q193" s="59">
        <v>0</v>
      </c>
      <c r="R193" s="60">
        <f t="shared" si="102"/>
        <v>82.464449927392863</v>
      </c>
      <c r="S193" s="121"/>
    </row>
    <row r="194" spans="1:195" s="99" customFormat="1" ht="31.5" x14ac:dyDescent="0.25">
      <c r="A194" s="104"/>
      <c r="B194" s="82">
        <v>11</v>
      </c>
      <c r="C194" s="83">
        <v>3</v>
      </c>
      <c r="D194" s="110">
        <v>162600</v>
      </c>
      <c r="E194" s="30" t="s">
        <v>43</v>
      </c>
      <c r="F194" s="29" t="s">
        <v>31</v>
      </c>
      <c r="G194" s="83">
        <v>861</v>
      </c>
      <c r="H194" s="28" t="s">
        <v>66</v>
      </c>
      <c r="I194" s="28" t="s">
        <v>83</v>
      </c>
      <c r="J194" s="31">
        <v>1130162600</v>
      </c>
      <c r="K194" s="85">
        <v>244</v>
      </c>
      <c r="L194" s="34">
        <v>0</v>
      </c>
      <c r="M194" s="34">
        <v>7220.3649999999998</v>
      </c>
      <c r="N194" s="34">
        <v>5954.2342799999997</v>
      </c>
      <c r="O194" s="86">
        <v>217.49</v>
      </c>
      <c r="P194" s="87">
        <v>41.55</v>
      </c>
      <c r="Q194" s="59">
        <v>0</v>
      </c>
      <c r="R194" s="60">
        <f t="shared" si="102"/>
        <v>82.464449927392863</v>
      </c>
      <c r="S194" s="121"/>
    </row>
    <row r="195" spans="1:195" s="6" customFormat="1" ht="63" x14ac:dyDescent="0.25">
      <c r="A195" s="12"/>
      <c r="B195" s="171">
        <v>11</v>
      </c>
      <c r="C195" s="155">
        <v>3</v>
      </c>
      <c r="D195" s="156"/>
      <c r="E195" s="157" t="s">
        <v>70</v>
      </c>
      <c r="F195" s="122" t="s">
        <v>31</v>
      </c>
      <c r="G195" s="155">
        <v>861</v>
      </c>
      <c r="H195" s="154" t="s">
        <v>66</v>
      </c>
      <c r="I195" s="154" t="s">
        <v>83</v>
      </c>
      <c r="J195" s="137">
        <v>1130200000</v>
      </c>
      <c r="K195" s="158"/>
      <c r="L195" s="153">
        <f>SUM(L196,L200,L202,L205)</f>
        <v>16528.8</v>
      </c>
      <c r="M195" s="153">
        <f t="shared" ref="M195:P195" si="118">SUM(M196,M200,M202,M205)</f>
        <v>699185.32204</v>
      </c>
      <c r="N195" s="153">
        <f t="shared" si="118"/>
        <v>676259.90073999995</v>
      </c>
      <c r="O195" s="153">
        <f t="shared" si="118"/>
        <v>0</v>
      </c>
      <c r="P195" s="153">
        <f t="shared" si="118"/>
        <v>0</v>
      </c>
      <c r="Q195" s="17">
        <f t="shared" si="101"/>
        <v>4091.4034941435552</v>
      </c>
      <c r="R195" s="52">
        <f t="shared" si="102"/>
        <v>96.721123774007296</v>
      </c>
      <c r="S195" s="140"/>
    </row>
    <row r="196" spans="1:195" s="113" customFormat="1" ht="109.5" customHeight="1" x14ac:dyDescent="0.25">
      <c r="A196" s="112"/>
      <c r="B196" s="82">
        <v>11</v>
      </c>
      <c r="C196" s="83">
        <v>3</v>
      </c>
      <c r="D196" s="31">
        <v>262610</v>
      </c>
      <c r="E196" s="84" t="s">
        <v>123</v>
      </c>
      <c r="F196" s="29" t="s">
        <v>31</v>
      </c>
      <c r="G196" s="83">
        <v>861</v>
      </c>
      <c r="H196" s="28" t="s">
        <v>66</v>
      </c>
      <c r="I196" s="28" t="s">
        <v>83</v>
      </c>
      <c r="J196" s="31">
        <v>1130262610</v>
      </c>
      <c r="K196" s="85">
        <v>0</v>
      </c>
      <c r="L196" s="34">
        <f>SUM(L197:L199)</f>
        <v>0</v>
      </c>
      <c r="M196" s="34">
        <f t="shared" ref="M196:N196" si="119">SUM(M197:M199)</f>
        <v>15604.61</v>
      </c>
      <c r="N196" s="34">
        <f t="shared" si="119"/>
        <v>6566.8870000000006</v>
      </c>
      <c r="O196" s="34"/>
      <c r="P196" s="34"/>
      <c r="Q196" s="59">
        <v>0</v>
      </c>
      <c r="R196" s="60">
        <f t="shared" si="102"/>
        <v>42.082993423097406</v>
      </c>
      <c r="S196" s="121"/>
    </row>
    <row r="197" spans="1:195" s="113" customFormat="1" ht="47.25" x14ac:dyDescent="0.25">
      <c r="A197" s="112"/>
      <c r="B197" s="82">
        <v>11</v>
      </c>
      <c r="C197" s="83">
        <v>3</v>
      </c>
      <c r="D197" s="31">
        <v>262610</v>
      </c>
      <c r="E197" s="84" t="s">
        <v>84</v>
      </c>
      <c r="F197" s="29" t="s">
        <v>31</v>
      </c>
      <c r="G197" s="83">
        <v>861</v>
      </c>
      <c r="H197" s="28" t="s">
        <v>66</v>
      </c>
      <c r="I197" s="28" t="s">
        <v>83</v>
      </c>
      <c r="J197" s="31">
        <v>1130262610</v>
      </c>
      <c r="K197" s="85">
        <v>243</v>
      </c>
      <c r="L197" s="34">
        <v>0</v>
      </c>
      <c r="M197" s="34">
        <v>7390</v>
      </c>
      <c r="N197" s="34">
        <v>1486.9970000000001</v>
      </c>
      <c r="O197" s="34"/>
      <c r="P197" s="34"/>
      <c r="Q197" s="59">
        <v>0</v>
      </c>
      <c r="R197" s="60">
        <f t="shared" si="102"/>
        <v>20.121745602165088</v>
      </c>
      <c r="S197" s="121"/>
    </row>
    <row r="198" spans="1:195" s="113" customFormat="1" ht="31.5" x14ac:dyDescent="0.25">
      <c r="A198" s="112"/>
      <c r="B198" s="82">
        <v>11</v>
      </c>
      <c r="C198" s="83">
        <v>3</v>
      </c>
      <c r="D198" s="31">
        <v>262610</v>
      </c>
      <c r="E198" s="30" t="s">
        <v>43</v>
      </c>
      <c r="F198" s="29" t="s">
        <v>31</v>
      </c>
      <c r="G198" s="83">
        <v>861</v>
      </c>
      <c r="H198" s="28" t="s">
        <v>66</v>
      </c>
      <c r="I198" s="28" t="s">
        <v>83</v>
      </c>
      <c r="J198" s="31">
        <v>1130262610</v>
      </c>
      <c r="K198" s="85">
        <v>244</v>
      </c>
      <c r="L198" s="34">
        <v>0</v>
      </c>
      <c r="M198" s="34">
        <v>3133.72</v>
      </c>
      <c r="N198" s="34">
        <v>0</v>
      </c>
      <c r="O198" s="34"/>
      <c r="P198" s="34"/>
      <c r="Q198" s="59">
        <v>0</v>
      </c>
      <c r="R198" s="60">
        <f t="shared" si="102"/>
        <v>0</v>
      </c>
      <c r="S198" s="121"/>
    </row>
    <row r="199" spans="1:195" s="113" customFormat="1" ht="47.25" x14ac:dyDescent="0.25">
      <c r="A199" s="112"/>
      <c r="B199" s="82">
        <v>11</v>
      </c>
      <c r="C199" s="83">
        <v>3</v>
      </c>
      <c r="D199" s="31">
        <v>262610</v>
      </c>
      <c r="E199" s="84" t="s">
        <v>62</v>
      </c>
      <c r="F199" s="29" t="s">
        <v>31</v>
      </c>
      <c r="G199" s="83">
        <v>861</v>
      </c>
      <c r="H199" s="28" t="s">
        <v>66</v>
      </c>
      <c r="I199" s="28" t="s">
        <v>83</v>
      </c>
      <c r="J199" s="31">
        <v>1130262610</v>
      </c>
      <c r="K199" s="85">
        <v>414</v>
      </c>
      <c r="L199" s="34">
        <v>0</v>
      </c>
      <c r="M199" s="34">
        <v>5080.8900000000003</v>
      </c>
      <c r="N199" s="34">
        <v>5079.8900000000003</v>
      </c>
      <c r="O199" s="34"/>
      <c r="P199" s="34"/>
      <c r="Q199" s="59">
        <v>0</v>
      </c>
      <c r="R199" s="60">
        <f t="shared" si="102"/>
        <v>99.980318408782708</v>
      </c>
      <c r="S199" s="121"/>
    </row>
    <row r="200" spans="1:195" s="99" customFormat="1" ht="114.75" customHeight="1" x14ac:dyDescent="0.25">
      <c r="A200" s="104"/>
      <c r="B200" s="82">
        <v>11</v>
      </c>
      <c r="C200" s="83">
        <v>3</v>
      </c>
      <c r="D200" s="110" t="s">
        <v>71</v>
      </c>
      <c r="E200" s="30" t="s">
        <v>81</v>
      </c>
      <c r="F200" s="29" t="s">
        <v>31</v>
      </c>
      <c r="G200" s="83">
        <v>861</v>
      </c>
      <c r="H200" s="28" t="s">
        <v>66</v>
      </c>
      <c r="I200" s="28" t="s">
        <v>83</v>
      </c>
      <c r="J200" s="31" t="s">
        <v>72</v>
      </c>
      <c r="K200" s="85">
        <v>0</v>
      </c>
      <c r="L200" s="34">
        <f>L201</f>
        <v>700</v>
      </c>
      <c r="M200" s="34">
        <f t="shared" ref="M200:N200" si="120">M201</f>
        <v>23.635000000000002</v>
      </c>
      <c r="N200" s="34">
        <f t="shared" si="120"/>
        <v>0</v>
      </c>
      <c r="O200" s="71"/>
      <c r="P200" s="72"/>
      <c r="Q200" s="59">
        <f t="shared" si="101"/>
        <v>0</v>
      </c>
      <c r="R200" s="60">
        <f t="shared" si="102"/>
        <v>0</v>
      </c>
      <c r="S200" s="121"/>
    </row>
    <row r="201" spans="1:195" s="99" customFormat="1" ht="31.5" x14ac:dyDescent="0.25">
      <c r="A201" s="104"/>
      <c r="B201" s="82">
        <v>11</v>
      </c>
      <c r="C201" s="83">
        <v>3</v>
      </c>
      <c r="D201" s="110" t="s">
        <v>71</v>
      </c>
      <c r="E201" s="30" t="s">
        <v>43</v>
      </c>
      <c r="F201" s="29" t="s">
        <v>31</v>
      </c>
      <c r="G201" s="83">
        <v>861</v>
      </c>
      <c r="H201" s="28" t="s">
        <v>66</v>
      </c>
      <c r="I201" s="28" t="s">
        <v>83</v>
      </c>
      <c r="J201" s="31" t="s">
        <v>72</v>
      </c>
      <c r="K201" s="85">
        <v>244</v>
      </c>
      <c r="L201" s="34">
        <v>700</v>
      </c>
      <c r="M201" s="34">
        <v>23.635000000000002</v>
      </c>
      <c r="N201" s="34">
        <v>0</v>
      </c>
      <c r="O201" s="71"/>
      <c r="P201" s="72"/>
      <c r="Q201" s="59">
        <f t="shared" si="101"/>
        <v>0</v>
      </c>
      <c r="R201" s="60">
        <f t="shared" si="102"/>
        <v>0</v>
      </c>
      <c r="S201" s="121"/>
    </row>
    <row r="202" spans="1:195" s="99" customFormat="1" ht="31.5" x14ac:dyDescent="0.25">
      <c r="A202" s="104"/>
      <c r="B202" s="82">
        <v>11</v>
      </c>
      <c r="C202" s="83">
        <v>3</v>
      </c>
      <c r="D202" s="110" t="s">
        <v>73</v>
      </c>
      <c r="E202" s="30" t="s">
        <v>82</v>
      </c>
      <c r="F202" s="29" t="s">
        <v>31</v>
      </c>
      <c r="G202" s="83">
        <v>861</v>
      </c>
      <c r="H202" s="28" t="s">
        <v>66</v>
      </c>
      <c r="I202" s="28" t="s">
        <v>83</v>
      </c>
      <c r="J202" s="31" t="s">
        <v>74</v>
      </c>
      <c r="K202" s="85">
        <v>0</v>
      </c>
      <c r="L202" s="34">
        <f>SUM(L203:L204)</f>
        <v>15828.8</v>
      </c>
      <c r="M202" s="34">
        <f t="shared" ref="M202:N202" si="121">SUM(M203:M204)</f>
        <v>181557.07704</v>
      </c>
      <c r="N202" s="34">
        <f t="shared" si="121"/>
        <v>167693.01373999999</v>
      </c>
      <c r="O202" s="71"/>
      <c r="P202" s="72"/>
      <c r="Q202" s="59">
        <f t="shared" si="101"/>
        <v>1059.4170988325079</v>
      </c>
      <c r="R202" s="60">
        <f t="shared" si="102"/>
        <v>92.363799017900291</v>
      </c>
      <c r="S202" s="121"/>
    </row>
    <row r="203" spans="1:195" s="99" customFormat="1" ht="55.5" customHeight="1" x14ac:dyDescent="0.25">
      <c r="A203" s="104"/>
      <c r="B203" s="82">
        <v>11</v>
      </c>
      <c r="C203" s="83">
        <v>3</v>
      </c>
      <c r="D203" s="110" t="s">
        <v>73</v>
      </c>
      <c r="E203" s="84" t="s">
        <v>86</v>
      </c>
      <c r="F203" s="29" t="s">
        <v>31</v>
      </c>
      <c r="G203" s="83">
        <v>861</v>
      </c>
      <c r="H203" s="28" t="s">
        <v>66</v>
      </c>
      <c r="I203" s="28" t="s">
        <v>83</v>
      </c>
      <c r="J203" s="31" t="s">
        <v>74</v>
      </c>
      <c r="K203" s="85">
        <v>243</v>
      </c>
      <c r="L203" s="34">
        <v>0</v>
      </c>
      <c r="M203" s="34">
        <v>4253.9010399999997</v>
      </c>
      <c r="N203" s="34">
        <v>4253.9010399999997</v>
      </c>
      <c r="O203" s="71"/>
      <c r="P203" s="72"/>
      <c r="Q203" s="59">
        <v>0</v>
      </c>
      <c r="R203" s="60">
        <f t="shared" si="102"/>
        <v>100</v>
      </c>
      <c r="S203" s="121"/>
    </row>
    <row r="204" spans="1:195" s="99" customFormat="1" ht="31.5" x14ac:dyDescent="0.25">
      <c r="A204" s="104"/>
      <c r="B204" s="82">
        <v>11</v>
      </c>
      <c r="C204" s="83">
        <v>3</v>
      </c>
      <c r="D204" s="110" t="s">
        <v>73</v>
      </c>
      <c r="E204" s="30" t="s">
        <v>43</v>
      </c>
      <c r="F204" s="29" t="s">
        <v>31</v>
      </c>
      <c r="G204" s="83">
        <v>861</v>
      </c>
      <c r="H204" s="28" t="s">
        <v>66</v>
      </c>
      <c r="I204" s="28" t="s">
        <v>83</v>
      </c>
      <c r="J204" s="31" t="s">
        <v>74</v>
      </c>
      <c r="K204" s="85">
        <v>244</v>
      </c>
      <c r="L204" s="34">
        <v>15828.8</v>
      </c>
      <c r="M204" s="34">
        <v>177303.17600000001</v>
      </c>
      <c r="N204" s="34">
        <v>163439.1127</v>
      </c>
      <c r="O204" s="71"/>
      <c r="P204" s="72"/>
      <c r="Q204" s="59">
        <f t="shared" si="101"/>
        <v>1032.5426608460527</v>
      </c>
      <c r="R204" s="60">
        <f t="shared" si="102"/>
        <v>92.180589421590497</v>
      </c>
      <c r="S204" s="121"/>
    </row>
    <row r="205" spans="1:195" s="107" customFormat="1" ht="63" x14ac:dyDescent="0.25">
      <c r="A205" s="106"/>
      <c r="B205" s="38">
        <v>11</v>
      </c>
      <c r="C205" s="29">
        <v>3</v>
      </c>
      <c r="D205" s="33" t="s">
        <v>124</v>
      </c>
      <c r="E205" s="27" t="s">
        <v>87</v>
      </c>
      <c r="F205" s="29" t="s">
        <v>31</v>
      </c>
      <c r="G205" s="83">
        <v>861</v>
      </c>
      <c r="H205" s="28" t="s">
        <v>66</v>
      </c>
      <c r="I205" s="28" t="s">
        <v>83</v>
      </c>
      <c r="J205" s="29" t="s">
        <v>88</v>
      </c>
      <c r="K205" s="29">
        <v>0</v>
      </c>
      <c r="L205" s="34">
        <f>SUM(L206:L207)</f>
        <v>0</v>
      </c>
      <c r="M205" s="34">
        <f t="shared" ref="M205:N205" si="122">SUM(M206:M207)</f>
        <v>502000</v>
      </c>
      <c r="N205" s="34">
        <f t="shared" si="122"/>
        <v>502000</v>
      </c>
      <c r="O205" s="71"/>
      <c r="P205" s="72"/>
      <c r="Q205" s="59">
        <v>0</v>
      </c>
      <c r="R205" s="60">
        <f t="shared" si="102"/>
        <v>100</v>
      </c>
      <c r="S205" s="121"/>
      <c r="T205" s="99"/>
      <c r="U205" s="99"/>
      <c r="V205" s="99"/>
      <c r="W205" s="99"/>
      <c r="X205" s="99"/>
      <c r="Y205" s="99"/>
      <c r="Z205" s="99"/>
      <c r="AA205" s="99"/>
      <c r="AB205" s="99"/>
      <c r="AC205" s="99"/>
      <c r="AD205" s="99"/>
      <c r="AE205" s="99"/>
      <c r="AF205" s="99"/>
      <c r="AG205" s="99"/>
      <c r="AH205" s="99"/>
      <c r="AI205" s="99"/>
      <c r="AJ205" s="99"/>
      <c r="AK205" s="99"/>
      <c r="AL205" s="99"/>
      <c r="AM205" s="99"/>
      <c r="AN205" s="99"/>
      <c r="AO205" s="99"/>
      <c r="AP205" s="99"/>
      <c r="AQ205" s="99"/>
      <c r="AR205" s="99"/>
      <c r="AS205" s="99"/>
      <c r="AT205" s="99"/>
      <c r="AU205" s="99"/>
      <c r="AV205" s="99"/>
      <c r="AW205" s="99"/>
      <c r="AX205" s="99"/>
      <c r="AY205" s="99"/>
      <c r="AZ205" s="99"/>
      <c r="BA205" s="99"/>
      <c r="BB205" s="99"/>
      <c r="BC205" s="99"/>
      <c r="BD205" s="99"/>
      <c r="BE205" s="99"/>
      <c r="BF205" s="99"/>
      <c r="BG205" s="99"/>
      <c r="BH205" s="99"/>
      <c r="BI205" s="99"/>
      <c r="BJ205" s="99"/>
      <c r="BK205" s="99"/>
      <c r="BL205" s="99"/>
      <c r="BM205" s="99"/>
      <c r="BN205" s="99"/>
      <c r="BO205" s="99"/>
      <c r="BP205" s="99"/>
      <c r="BQ205" s="99"/>
      <c r="BR205" s="99"/>
      <c r="BS205" s="99"/>
      <c r="BT205" s="99"/>
      <c r="BU205" s="99"/>
      <c r="BV205" s="99"/>
      <c r="BW205" s="99"/>
      <c r="BX205" s="99"/>
      <c r="BY205" s="99"/>
      <c r="BZ205" s="99"/>
      <c r="CA205" s="99"/>
      <c r="CB205" s="99"/>
      <c r="CC205" s="99"/>
      <c r="CD205" s="99"/>
      <c r="CE205" s="99"/>
      <c r="CF205" s="99"/>
      <c r="CG205" s="99"/>
      <c r="CH205" s="99"/>
      <c r="CI205" s="99"/>
      <c r="CJ205" s="99"/>
      <c r="CK205" s="99"/>
      <c r="CL205" s="99"/>
      <c r="CM205" s="99"/>
      <c r="CN205" s="99"/>
      <c r="CO205" s="99"/>
      <c r="CP205" s="99"/>
      <c r="CQ205" s="99"/>
      <c r="CR205" s="99"/>
      <c r="CS205" s="99"/>
      <c r="CT205" s="99"/>
      <c r="CU205" s="99"/>
      <c r="CV205" s="99"/>
      <c r="CW205" s="99"/>
      <c r="CX205" s="99"/>
      <c r="CY205" s="99"/>
      <c r="CZ205" s="99"/>
      <c r="DA205" s="99"/>
      <c r="DB205" s="99"/>
      <c r="DC205" s="99"/>
      <c r="DD205" s="99"/>
      <c r="DE205" s="99"/>
      <c r="DF205" s="99"/>
      <c r="DG205" s="99"/>
      <c r="DH205" s="99"/>
      <c r="DI205" s="99"/>
      <c r="DJ205" s="99"/>
      <c r="DK205" s="99"/>
      <c r="DL205" s="99"/>
      <c r="DM205" s="99"/>
      <c r="DN205" s="99"/>
      <c r="DO205" s="99"/>
      <c r="DP205" s="99"/>
      <c r="DQ205" s="99"/>
      <c r="DR205" s="99"/>
      <c r="DS205" s="99"/>
      <c r="DT205" s="99"/>
      <c r="DU205" s="99"/>
      <c r="DV205" s="99"/>
      <c r="DW205" s="99"/>
      <c r="DX205" s="99"/>
      <c r="DY205" s="99"/>
      <c r="DZ205" s="99"/>
      <c r="EA205" s="99"/>
      <c r="EB205" s="99"/>
      <c r="EC205" s="99"/>
      <c r="ED205" s="99"/>
      <c r="EE205" s="99"/>
      <c r="EF205" s="99"/>
      <c r="EG205" s="99"/>
      <c r="EH205" s="99"/>
      <c r="EI205" s="99"/>
      <c r="EJ205" s="99"/>
      <c r="EK205" s="99"/>
      <c r="EL205" s="99"/>
      <c r="EM205" s="99"/>
      <c r="EN205" s="99"/>
      <c r="EO205" s="99"/>
      <c r="EP205" s="99"/>
      <c r="EQ205" s="99"/>
      <c r="ER205" s="99"/>
      <c r="ES205" s="99"/>
      <c r="ET205" s="99"/>
      <c r="EU205" s="99"/>
      <c r="EV205" s="99"/>
      <c r="EW205" s="99"/>
      <c r="EX205" s="99"/>
      <c r="EY205" s="99"/>
      <c r="EZ205" s="99"/>
      <c r="FA205" s="99"/>
      <c r="FB205" s="99"/>
      <c r="FC205" s="99"/>
      <c r="FD205" s="99"/>
      <c r="FE205" s="99"/>
      <c r="FF205" s="99"/>
      <c r="FG205" s="99"/>
      <c r="FH205" s="99"/>
      <c r="FI205" s="99"/>
      <c r="FJ205" s="99"/>
      <c r="FK205" s="99"/>
      <c r="FL205" s="99"/>
      <c r="FM205" s="99"/>
      <c r="FN205" s="99"/>
      <c r="FO205" s="99"/>
      <c r="FP205" s="99"/>
      <c r="FQ205" s="99"/>
      <c r="FR205" s="99"/>
      <c r="FS205" s="99"/>
      <c r="FT205" s="99"/>
      <c r="FU205" s="99"/>
      <c r="FV205" s="99"/>
      <c r="FW205" s="99"/>
      <c r="FX205" s="99"/>
      <c r="FY205" s="99"/>
      <c r="FZ205" s="99"/>
      <c r="GA205" s="99"/>
      <c r="GB205" s="99"/>
      <c r="GC205" s="99"/>
      <c r="GD205" s="99"/>
      <c r="GE205" s="99"/>
      <c r="GF205" s="99"/>
      <c r="GG205" s="99"/>
      <c r="GH205" s="99"/>
      <c r="GI205" s="99"/>
      <c r="GJ205" s="99"/>
      <c r="GK205" s="99"/>
      <c r="GL205" s="99"/>
      <c r="GM205" s="99"/>
    </row>
    <row r="206" spans="1:195" s="99" customFormat="1" ht="47.25" x14ac:dyDescent="0.25">
      <c r="A206" s="104"/>
      <c r="B206" s="38">
        <v>11</v>
      </c>
      <c r="C206" s="29">
        <v>3</v>
      </c>
      <c r="D206" s="33" t="s">
        <v>124</v>
      </c>
      <c r="E206" s="84" t="s">
        <v>86</v>
      </c>
      <c r="F206" s="29" t="s">
        <v>31</v>
      </c>
      <c r="G206" s="83">
        <v>861</v>
      </c>
      <c r="H206" s="28" t="s">
        <v>66</v>
      </c>
      <c r="I206" s="28" t="s">
        <v>83</v>
      </c>
      <c r="J206" s="29" t="s">
        <v>88</v>
      </c>
      <c r="K206" s="29">
        <v>243</v>
      </c>
      <c r="L206" s="34">
        <v>0</v>
      </c>
      <c r="M206" s="34">
        <v>4759.9260199999999</v>
      </c>
      <c r="N206" s="34">
        <v>4759.9260199999999</v>
      </c>
      <c r="O206" s="71"/>
      <c r="P206" s="72"/>
      <c r="Q206" s="59">
        <v>0</v>
      </c>
      <c r="R206" s="60">
        <f t="shared" si="102"/>
        <v>100</v>
      </c>
      <c r="S206" s="121"/>
    </row>
    <row r="207" spans="1:195" s="99" customFormat="1" ht="31.5" x14ac:dyDescent="0.25">
      <c r="A207" s="104"/>
      <c r="B207" s="38">
        <v>11</v>
      </c>
      <c r="C207" s="29">
        <v>3</v>
      </c>
      <c r="D207" s="33" t="s">
        <v>124</v>
      </c>
      <c r="E207" s="30" t="s">
        <v>43</v>
      </c>
      <c r="F207" s="29" t="s">
        <v>31</v>
      </c>
      <c r="G207" s="83">
        <v>861</v>
      </c>
      <c r="H207" s="28" t="s">
        <v>66</v>
      </c>
      <c r="I207" s="28" t="s">
        <v>83</v>
      </c>
      <c r="J207" s="29" t="s">
        <v>88</v>
      </c>
      <c r="K207" s="29">
        <v>244</v>
      </c>
      <c r="L207" s="34">
        <v>0</v>
      </c>
      <c r="M207" s="34">
        <v>497240.07397999999</v>
      </c>
      <c r="N207" s="34">
        <v>497240.07397999999</v>
      </c>
      <c r="O207" s="71"/>
      <c r="P207" s="89"/>
      <c r="Q207" s="59">
        <v>0</v>
      </c>
      <c r="R207" s="60">
        <f t="shared" si="102"/>
        <v>100</v>
      </c>
      <c r="S207" s="121"/>
    </row>
    <row r="208" spans="1:195" s="6" customFormat="1" ht="47.25" x14ac:dyDescent="0.25">
      <c r="A208" s="12"/>
      <c r="B208" s="125">
        <v>11</v>
      </c>
      <c r="C208" s="122">
        <v>3</v>
      </c>
      <c r="D208" s="18"/>
      <c r="E208" s="159" t="s">
        <v>125</v>
      </c>
      <c r="F208" s="122" t="s">
        <v>31</v>
      </c>
      <c r="G208" s="155">
        <v>861</v>
      </c>
      <c r="H208" s="154" t="s">
        <v>66</v>
      </c>
      <c r="I208" s="154" t="s">
        <v>83</v>
      </c>
      <c r="J208" s="122">
        <v>1130300000</v>
      </c>
      <c r="K208" s="122"/>
      <c r="L208" s="153">
        <f>L209</f>
        <v>0</v>
      </c>
      <c r="M208" s="153">
        <f t="shared" ref="M208:N208" si="123">M209</f>
        <v>8412.6990000000005</v>
      </c>
      <c r="N208" s="153">
        <f t="shared" si="123"/>
        <v>2733.6608299999998</v>
      </c>
      <c r="O208" s="127"/>
      <c r="P208" s="160"/>
      <c r="Q208" s="17">
        <v>0</v>
      </c>
      <c r="R208" s="52">
        <f t="shared" si="102"/>
        <v>32.494456654160572</v>
      </c>
      <c r="S208" s="140"/>
    </row>
    <row r="209" spans="1:19" s="99" customFormat="1" ht="51.75" customHeight="1" x14ac:dyDescent="0.25">
      <c r="A209" s="104"/>
      <c r="B209" s="38">
        <v>11</v>
      </c>
      <c r="C209" s="29">
        <v>3</v>
      </c>
      <c r="D209" s="33" t="s">
        <v>127</v>
      </c>
      <c r="E209" s="30" t="s">
        <v>126</v>
      </c>
      <c r="F209" s="29" t="s">
        <v>31</v>
      </c>
      <c r="G209" s="83">
        <v>861</v>
      </c>
      <c r="H209" s="28" t="s">
        <v>66</v>
      </c>
      <c r="I209" s="28" t="s">
        <v>83</v>
      </c>
      <c r="J209" s="29">
        <v>1130362620</v>
      </c>
      <c r="K209" s="29">
        <v>0</v>
      </c>
      <c r="L209" s="34">
        <f>L210</f>
        <v>0</v>
      </c>
      <c r="M209" s="34">
        <f t="shared" ref="M209:N209" si="124">M210</f>
        <v>8412.6990000000005</v>
      </c>
      <c r="N209" s="34">
        <f t="shared" si="124"/>
        <v>2733.6608299999998</v>
      </c>
      <c r="O209" s="71"/>
      <c r="P209" s="89"/>
      <c r="Q209" s="59">
        <v>0</v>
      </c>
      <c r="R209" s="60">
        <f t="shared" si="102"/>
        <v>32.494456654160572</v>
      </c>
      <c r="S209" s="121"/>
    </row>
    <row r="210" spans="1:19" s="99" customFormat="1" ht="32.25" thickBot="1" x14ac:dyDescent="0.3">
      <c r="A210" s="104"/>
      <c r="B210" s="39">
        <v>11</v>
      </c>
      <c r="C210" s="40">
        <v>3</v>
      </c>
      <c r="D210" s="45" t="s">
        <v>127</v>
      </c>
      <c r="E210" s="42" t="s">
        <v>43</v>
      </c>
      <c r="F210" s="40" t="s">
        <v>31</v>
      </c>
      <c r="G210" s="119">
        <v>861</v>
      </c>
      <c r="H210" s="44" t="s">
        <v>66</v>
      </c>
      <c r="I210" s="44" t="s">
        <v>83</v>
      </c>
      <c r="J210" s="40">
        <v>1130362620</v>
      </c>
      <c r="K210" s="40">
        <v>244</v>
      </c>
      <c r="L210" s="76">
        <v>0</v>
      </c>
      <c r="M210" s="76">
        <v>8412.6990000000005</v>
      </c>
      <c r="N210" s="76">
        <v>2733.6608299999998</v>
      </c>
      <c r="O210" s="77"/>
      <c r="P210" s="172"/>
      <c r="Q210" s="67">
        <v>0</v>
      </c>
      <c r="R210" s="68">
        <f t="shared" si="102"/>
        <v>32.494456654160572</v>
      </c>
      <c r="S210" s="121"/>
    </row>
    <row r="211" spans="1:19" s="6" customFormat="1" x14ac:dyDescent="0.25">
      <c r="A211" s="12"/>
      <c r="B211" s="188">
        <v>11</v>
      </c>
      <c r="C211" s="190">
        <v>5</v>
      </c>
      <c r="D211" s="192"/>
      <c r="E211" s="194" t="s">
        <v>89</v>
      </c>
      <c r="F211" s="123" t="s">
        <v>22</v>
      </c>
      <c r="G211" s="169"/>
      <c r="H211" s="123"/>
      <c r="I211" s="123"/>
      <c r="J211" s="123"/>
      <c r="K211" s="123"/>
      <c r="L211" s="164">
        <f>SUM(L212:L217)</f>
        <v>147850.4</v>
      </c>
      <c r="M211" s="164">
        <f t="shared" ref="M211:N211" si="125">SUM(M212:M217)</f>
        <v>190451.94052</v>
      </c>
      <c r="N211" s="164">
        <f t="shared" si="125"/>
        <v>182103.90471000003</v>
      </c>
      <c r="O211" s="174">
        <f t="shared" ref="O211:P211" si="126">O212+O213+O214+O215+O216+O217</f>
        <v>2018.9767099999999</v>
      </c>
      <c r="P211" s="174">
        <f t="shared" si="126"/>
        <v>924.73641999999995</v>
      </c>
      <c r="Q211" s="50">
        <f t="shared" si="101"/>
        <v>123.1676780786525</v>
      </c>
      <c r="R211" s="51">
        <f t="shared" si="102"/>
        <v>95.616723154824811</v>
      </c>
      <c r="S211" s="140"/>
    </row>
    <row r="212" spans="1:19" s="6" customFormat="1" ht="47.25" x14ac:dyDescent="0.25">
      <c r="A212" s="12"/>
      <c r="B212" s="189"/>
      <c r="C212" s="191"/>
      <c r="D212" s="193"/>
      <c r="E212" s="195"/>
      <c r="F212" s="122" t="s">
        <v>31</v>
      </c>
      <c r="G212" s="108">
        <v>861</v>
      </c>
      <c r="H212" s="122"/>
      <c r="I212" s="122"/>
      <c r="J212" s="122"/>
      <c r="K212" s="122"/>
      <c r="L212" s="153">
        <f>L218</f>
        <v>62171.7</v>
      </c>
      <c r="M212" s="153">
        <f t="shared" ref="M212:N212" si="127">M218</f>
        <v>81173.244999999995</v>
      </c>
      <c r="N212" s="153">
        <f t="shared" si="127"/>
        <v>78067.007450000005</v>
      </c>
      <c r="O212" s="153">
        <f t="shared" ref="O212:P212" si="128">O218</f>
        <v>2018.9767099999999</v>
      </c>
      <c r="P212" s="153">
        <f t="shared" si="128"/>
        <v>924.73641999999995</v>
      </c>
      <c r="Q212" s="17">
        <f t="shared" si="101"/>
        <v>125.56678915004737</v>
      </c>
      <c r="R212" s="52">
        <f t="shared" si="102"/>
        <v>96.173323426949381</v>
      </c>
      <c r="S212" s="140"/>
    </row>
    <row r="213" spans="1:19" s="6" customFormat="1" ht="31.5" x14ac:dyDescent="0.25">
      <c r="A213" s="12"/>
      <c r="B213" s="189"/>
      <c r="C213" s="191"/>
      <c r="D213" s="193"/>
      <c r="E213" s="195"/>
      <c r="F213" s="122" t="s">
        <v>16</v>
      </c>
      <c r="G213" s="108">
        <v>904</v>
      </c>
      <c r="H213" s="122"/>
      <c r="I213" s="122"/>
      <c r="J213" s="122"/>
      <c r="K213" s="122"/>
      <c r="L213" s="153">
        <f>L235</f>
        <v>19373.599999999999</v>
      </c>
      <c r="M213" s="153">
        <f t="shared" ref="M213:N213" si="129">M235</f>
        <v>23604.6</v>
      </c>
      <c r="N213" s="153">
        <f t="shared" si="129"/>
        <v>21263.89097</v>
      </c>
      <c r="O213" s="153">
        <f t="shared" ref="O213:P213" si="130">O235</f>
        <v>0</v>
      </c>
      <c r="P213" s="153">
        <f t="shared" si="130"/>
        <v>0</v>
      </c>
      <c r="Q213" s="17">
        <f t="shared" si="101"/>
        <v>109.75704551554695</v>
      </c>
      <c r="R213" s="52">
        <f t="shared" si="102"/>
        <v>90.083674241461424</v>
      </c>
      <c r="S213" s="140"/>
    </row>
    <row r="214" spans="1:19" s="6" customFormat="1" ht="31.5" x14ac:dyDescent="0.25">
      <c r="A214" s="12"/>
      <c r="B214" s="189"/>
      <c r="C214" s="191"/>
      <c r="D214" s="193"/>
      <c r="E214" s="195"/>
      <c r="F214" s="122" t="s">
        <v>17</v>
      </c>
      <c r="G214" s="108">
        <v>905</v>
      </c>
      <c r="H214" s="122"/>
      <c r="I214" s="122"/>
      <c r="J214" s="122"/>
      <c r="K214" s="122"/>
      <c r="L214" s="153">
        <f>L243</f>
        <v>18192.8</v>
      </c>
      <c r="M214" s="153">
        <f t="shared" ref="M214:N214" si="131">M243</f>
        <v>23372.450959999998</v>
      </c>
      <c r="N214" s="153">
        <f t="shared" si="131"/>
        <v>22420.541069999999</v>
      </c>
      <c r="O214" s="153">
        <f t="shared" ref="O214:P214" si="132">O243</f>
        <v>0</v>
      </c>
      <c r="P214" s="153">
        <f t="shared" si="132"/>
        <v>0</v>
      </c>
      <c r="Q214" s="17">
        <f t="shared" si="101"/>
        <v>123.23853980695661</v>
      </c>
      <c r="R214" s="52">
        <f t="shared" si="102"/>
        <v>95.927214087948613</v>
      </c>
      <c r="S214" s="140"/>
    </row>
    <row r="215" spans="1:19" s="6" customFormat="1" ht="31.5" x14ac:dyDescent="0.25">
      <c r="A215" s="12"/>
      <c r="B215" s="189"/>
      <c r="C215" s="191"/>
      <c r="D215" s="193"/>
      <c r="E215" s="195"/>
      <c r="F215" s="122" t="s">
        <v>18</v>
      </c>
      <c r="G215" s="108">
        <v>915</v>
      </c>
      <c r="H215" s="122"/>
      <c r="I215" s="122"/>
      <c r="J215" s="122"/>
      <c r="K215" s="122"/>
      <c r="L215" s="153">
        <f>L252</f>
        <v>17435.2</v>
      </c>
      <c r="M215" s="153">
        <f t="shared" ref="M215:N215" si="133">M252</f>
        <v>22513.940009999998</v>
      </c>
      <c r="N215" s="153">
        <f t="shared" si="133"/>
        <v>21686.938879999998</v>
      </c>
      <c r="O215" s="153">
        <f t="shared" ref="O215:P215" si="134">O252</f>
        <v>0</v>
      </c>
      <c r="P215" s="153">
        <f t="shared" si="134"/>
        <v>0</v>
      </c>
      <c r="Q215" s="17">
        <f t="shared" si="101"/>
        <v>124.38594842617232</v>
      </c>
      <c r="R215" s="52">
        <f t="shared" si="102"/>
        <v>96.326715227842513</v>
      </c>
      <c r="S215" s="140"/>
    </row>
    <row r="216" spans="1:19" s="6" customFormat="1" ht="31.5" x14ac:dyDescent="0.25">
      <c r="A216" s="12"/>
      <c r="B216" s="189"/>
      <c r="C216" s="191"/>
      <c r="D216" s="193"/>
      <c r="E216" s="195"/>
      <c r="F216" s="122" t="s">
        <v>19</v>
      </c>
      <c r="G216" s="108">
        <v>916</v>
      </c>
      <c r="H216" s="122"/>
      <c r="I216" s="122"/>
      <c r="J216" s="122"/>
      <c r="K216" s="122"/>
      <c r="L216" s="153">
        <f>L259</f>
        <v>14893.7</v>
      </c>
      <c r="M216" s="153">
        <f t="shared" ref="M216:N216" si="135">M259</f>
        <v>19285.099999999999</v>
      </c>
      <c r="N216" s="153">
        <f t="shared" si="135"/>
        <v>18655.731069999998</v>
      </c>
      <c r="O216" s="153">
        <f t="shared" ref="O216:P216" si="136">O259</f>
        <v>0</v>
      </c>
      <c r="P216" s="153">
        <f t="shared" si="136"/>
        <v>0</v>
      </c>
      <c r="Q216" s="17">
        <f t="shared" si="101"/>
        <v>125.25921074011157</v>
      </c>
      <c r="R216" s="52">
        <f t="shared" si="102"/>
        <v>96.736501599680579</v>
      </c>
      <c r="S216" s="140"/>
    </row>
    <row r="217" spans="1:19" s="6" customFormat="1" ht="32.25" thickBot="1" x14ac:dyDescent="0.3">
      <c r="A217" s="12"/>
      <c r="B217" s="196"/>
      <c r="C217" s="197"/>
      <c r="D217" s="198"/>
      <c r="E217" s="199"/>
      <c r="F217" s="126" t="s">
        <v>20</v>
      </c>
      <c r="G217" s="177">
        <v>917</v>
      </c>
      <c r="H217" s="126"/>
      <c r="I217" s="126"/>
      <c r="J217" s="126"/>
      <c r="K217" s="126"/>
      <c r="L217" s="178">
        <f>L267</f>
        <v>15783.400000000001</v>
      </c>
      <c r="M217" s="178">
        <f t="shared" ref="M217:N217" si="137">M267</f>
        <v>20502.60455</v>
      </c>
      <c r="N217" s="178">
        <f t="shared" si="137"/>
        <v>20009.795269999999</v>
      </c>
      <c r="O217" s="178">
        <f t="shared" ref="O217:P217" si="138">O267</f>
        <v>0</v>
      </c>
      <c r="P217" s="178">
        <f t="shared" si="138"/>
        <v>0</v>
      </c>
      <c r="Q217" s="55">
        <f t="shared" si="101"/>
        <v>126.77747044363063</v>
      </c>
      <c r="R217" s="56">
        <f t="shared" si="102"/>
        <v>97.596357678371163</v>
      </c>
      <c r="S217" s="140"/>
    </row>
    <row r="218" spans="1:19" s="6" customFormat="1" ht="63" customHeight="1" x14ac:dyDescent="0.25">
      <c r="A218" s="12"/>
      <c r="B218" s="175">
        <v>11</v>
      </c>
      <c r="C218" s="167">
        <v>5</v>
      </c>
      <c r="D218" s="168"/>
      <c r="E218" s="134" t="s">
        <v>129</v>
      </c>
      <c r="F218" s="173" t="s">
        <v>31</v>
      </c>
      <c r="G218" s="167">
        <v>861</v>
      </c>
      <c r="H218" s="168" t="s">
        <v>14</v>
      </c>
      <c r="I218" s="168" t="s">
        <v>14</v>
      </c>
      <c r="J218" s="15">
        <v>1150100000</v>
      </c>
      <c r="K218" s="15"/>
      <c r="L218" s="163">
        <f>SUM(L219,L226,L233)</f>
        <v>62171.7</v>
      </c>
      <c r="M218" s="163">
        <f t="shared" ref="M218:P218" si="139">SUM(M219,M226,M233)</f>
        <v>81173.244999999995</v>
      </c>
      <c r="N218" s="163">
        <f t="shared" si="139"/>
        <v>78067.007450000005</v>
      </c>
      <c r="O218" s="163">
        <f t="shared" si="139"/>
        <v>2018.9767099999999</v>
      </c>
      <c r="P218" s="163">
        <f t="shared" si="139"/>
        <v>924.73641999999995</v>
      </c>
      <c r="Q218" s="35">
        <f t="shared" si="101"/>
        <v>125.56678915004737</v>
      </c>
      <c r="R218" s="176">
        <f t="shared" si="102"/>
        <v>96.173323426949381</v>
      </c>
      <c r="S218" s="140"/>
    </row>
    <row r="219" spans="1:19" s="99" customFormat="1" ht="58.5" customHeight="1" x14ac:dyDescent="0.25">
      <c r="A219" s="104"/>
      <c r="B219" s="37">
        <v>11</v>
      </c>
      <c r="C219" s="26">
        <v>5</v>
      </c>
      <c r="D219" s="28">
        <v>160030</v>
      </c>
      <c r="E219" s="27" t="s">
        <v>130</v>
      </c>
      <c r="F219" s="25" t="s">
        <v>31</v>
      </c>
      <c r="G219" s="26">
        <v>861</v>
      </c>
      <c r="H219" s="28" t="s">
        <v>14</v>
      </c>
      <c r="I219" s="28" t="s">
        <v>14</v>
      </c>
      <c r="J219" s="26">
        <v>1150160030</v>
      </c>
      <c r="K219" s="29">
        <v>0</v>
      </c>
      <c r="L219" s="34">
        <f>SUM(L220:L225)</f>
        <v>18037.599999999999</v>
      </c>
      <c r="M219" s="34">
        <f t="shared" ref="M219:N219" si="140">SUM(M220:M225)</f>
        <v>21998.5</v>
      </c>
      <c r="N219" s="34">
        <f t="shared" si="140"/>
        <v>19827.077999999998</v>
      </c>
      <c r="O219" s="34">
        <f>SUM(O220:O225)</f>
        <v>1032.6863000000001</v>
      </c>
      <c r="P219" s="34">
        <f>SUM(P220:P225)</f>
        <v>256.88891999999998</v>
      </c>
      <c r="Q219" s="59">
        <f t="shared" si="101"/>
        <v>109.92082095178959</v>
      </c>
      <c r="R219" s="60">
        <f t="shared" si="102"/>
        <v>90.129226992749494</v>
      </c>
      <c r="S219" s="121"/>
    </row>
    <row r="220" spans="1:19" s="99" customFormat="1" ht="54.75" customHeight="1" x14ac:dyDescent="0.25">
      <c r="A220" s="104"/>
      <c r="B220" s="37">
        <v>11</v>
      </c>
      <c r="C220" s="26">
        <v>5</v>
      </c>
      <c r="D220" s="28">
        <v>160030</v>
      </c>
      <c r="E220" s="27" t="s">
        <v>98</v>
      </c>
      <c r="F220" s="25" t="s">
        <v>31</v>
      </c>
      <c r="G220" s="26">
        <v>861</v>
      </c>
      <c r="H220" s="28" t="s">
        <v>14</v>
      </c>
      <c r="I220" s="28" t="s">
        <v>14</v>
      </c>
      <c r="J220" s="26">
        <v>1150160030</v>
      </c>
      <c r="K220" s="29">
        <v>121</v>
      </c>
      <c r="L220" s="34">
        <v>11660</v>
      </c>
      <c r="M220" s="34">
        <v>14234</v>
      </c>
      <c r="N220" s="34">
        <v>13509.888010000001</v>
      </c>
      <c r="O220" s="34">
        <v>34.762999999999998</v>
      </c>
      <c r="P220" s="89">
        <v>0.29899999999999999</v>
      </c>
      <c r="Q220" s="59">
        <f t="shared" si="101"/>
        <v>115.8652487993139</v>
      </c>
      <c r="R220" s="60">
        <f t="shared" si="102"/>
        <v>94.912800407475061</v>
      </c>
      <c r="S220" s="121"/>
    </row>
    <row r="221" spans="1:19" s="99" customFormat="1" ht="54.75" customHeight="1" x14ac:dyDescent="0.25">
      <c r="A221" s="104"/>
      <c r="B221" s="37">
        <v>11</v>
      </c>
      <c r="C221" s="26">
        <v>5</v>
      </c>
      <c r="D221" s="28">
        <v>160030</v>
      </c>
      <c r="E221" s="27" t="s">
        <v>99</v>
      </c>
      <c r="F221" s="25" t="s">
        <v>31</v>
      </c>
      <c r="G221" s="26">
        <v>861</v>
      </c>
      <c r="H221" s="28" t="s">
        <v>14</v>
      </c>
      <c r="I221" s="28" t="s">
        <v>14</v>
      </c>
      <c r="J221" s="26">
        <v>1150160030</v>
      </c>
      <c r="K221" s="29">
        <v>122</v>
      </c>
      <c r="L221" s="34">
        <v>0</v>
      </c>
      <c r="M221" s="34">
        <v>7.45</v>
      </c>
      <c r="N221" s="34">
        <v>0</v>
      </c>
      <c r="O221" s="34"/>
      <c r="P221" s="89"/>
      <c r="Q221" s="59">
        <v>0</v>
      </c>
      <c r="R221" s="60">
        <f t="shared" si="102"/>
        <v>0</v>
      </c>
      <c r="S221" s="121"/>
    </row>
    <row r="222" spans="1:19" s="99" customFormat="1" ht="63" x14ac:dyDescent="0.25">
      <c r="A222" s="104"/>
      <c r="B222" s="37">
        <v>11</v>
      </c>
      <c r="C222" s="26">
        <v>5</v>
      </c>
      <c r="D222" s="28">
        <v>160030</v>
      </c>
      <c r="E222" s="27" t="s">
        <v>90</v>
      </c>
      <c r="F222" s="25" t="s">
        <v>31</v>
      </c>
      <c r="G222" s="26">
        <v>861</v>
      </c>
      <c r="H222" s="28" t="s">
        <v>14</v>
      </c>
      <c r="I222" s="28" t="s">
        <v>14</v>
      </c>
      <c r="J222" s="26">
        <v>1150160030</v>
      </c>
      <c r="K222" s="29">
        <v>129</v>
      </c>
      <c r="L222" s="34">
        <v>3521</v>
      </c>
      <c r="M222" s="34">
        <v>4298</v>
      </c>
      <c r="N222" s="34">
        <v>4110.7092400000001</v>
      </c>
      <c r="O222" s="34">
        <v>115.54833000000001</v>
      </c>
      <c r="P222" s="89"/>
      <c r="Q222" s="59">
        <f t="shared" si="101"/>
        <v>116.74834535643284</v>
      </c>
      <c r="R222" s="60">
        <f t="shared" si="102"/>
        <v>95.642374127501157</v>
      </c>
      <c r="S222" s="121"/>
    </row>
    <row r="223" spans="1:19" s="99" customFormat="1" ht="51.75" customHeight="1" x14ac:dyDescent="0.25">
      <c r="A223" s="104"/>
      <c r="B223" s="37">
        <v>11</v>
      </c>
      <c r="C223" s="26">
        <v>5</v>
      </c>
      <c r="D223" s="28">
        <v>160030</v>
      </c>
      <c r="E223" s="30" t="s">
        <v>43</v>
      </c>
      <c r="F223" s="25" t="s">
        <v>31</v>
      </c>
      <c r="G223" s="26">
        <v>861</v>
      </c>
      <c r="H223" s="28" t="s">
        <v>14</v>
      </c>
      <c r="I223" s="28" t="s">
        <v>14</v>
      </c>
      <c r="J223" s="26">
        <v>1150160030</v>
      </c>
      <c r="K223" s="29">
        <v>244</v>
      </c>
      <c r="L223" s="34">
        <v>2764.6</v>
      </c>
      <c r="M223" s="34">
        <v>3367.05</v>
      </c>
      <c r="N223" s="34">
        <v>2159.9646299999999</v>
      </c>
      <c r="O223" s="34">
        <v>881.80372999999997</v>
      </c>
      <c r="P223" s="89">
        <v>255.90425999999999</v>
      </c>
      <c r="Q223" s="59">
        <f t="shared" si="101"/>
        <v>78.129372422773642</v>
      </c>
      <c r="R223" s="60">
        <f t="shared" si="102"/>
        <v>64.150061032654691</v>
      </c>
      <c r="S223" s="121"/>
    </row>
    <row r="224" spans="1:19" s="99" customFormat="1" ht="49.5" customHeight="1" x14ac:dyDescent="0.25">
      <c r="A224" s="104"/>
      <c r="B224" s="37">
        <v>11</v>
      </c>
      <c r="C224" s="26">
        <v>5</v>
      </c>
      <c r="D224" s="28">
        <v>160030</v>
      </c>
      <c r="E224" s="30" t="s">
        <v>92</v>
      </c>
      <c r="F224" s="25" t="s">
        <v>31</v>
      </c>
      <c r="G224" s="26">
        <v>861</v>
      </c>
      <c r="H224" s="28" t="s">
        <v>14</v>
      </c>
      <c r="I224" s="28" t="s">
        <v>14</v>
      </c>
      <c r="J224" s="26">
        <v>1150160030</v>
      </c>
      <c r="K224" s="29">
        <v>852</v>
      </c>
      <c r="L224" s="34">
        <v>22</v>
      </c>
      <c r="M224" s="34">
        <v>22</v>
      </c>
      <c r="N224" s="34">
        <v>0</v>
      </c>
      <c r="O224" s="34"/>
      <c r="P224" s="89"/>
      <c r="Q224" s="59">
        <f t="shared" si="101"/>
        <v>0</v>
      </c>
      <c r="R224" s="60">
        <f t="shared" si="102"/>
        <v>0</v>
      </c>
      <c r="S224" s="121"/>
    </row>
    <row r="225" spans="1:19" s="99" customFormat="1" ht="50.25" customHeight="1" x14ac:dyDescent="0.25">
      <c r="A225" s="104"/>
      <c r="B225" s="37">
        <v>11</v>
      </c>
      <c r="C225" s="26">
        <v>5</v>
      </c>
      <c r="D225" s="28">
        <v>160030</v>
      </c>
      <c r="E225" s="30" t="s">
        <v>93</v>
      </c>
      <c r="F225" s="25" t="s">
        <v>31</v>
      </c>
      <c r="G225" s="26">
        <v>861</v>
      </c>
      <c r="H225" s="28" t="s">
        <v>14</v>
      </c>
      <c r="I225" s="28" t="s">
        <v>14</v>
      </c>
      <c r="J225" s="26">
        <v>1150160030</v>
      </c>
      <c r="K225" s="29">
        <v>853</v>
      </c>
      <c r="L225" s="34">
        <v>70</v>
      </c>
      <c r="M225" s="34">
        <v>70</v>
      </c>
      <c r="N225" s="34">
        <v>46.516120000000001</v>
      </c>
      <c r="O225" s="34">
        <v>0.57123999999999997</v>
      </c>
      <c r="P225" s="89">
        <v>0.68566000000000005</v>
      </c>
      <c r="Q225" s="59">
        <f t="shared" si="101"/>
        <v>66.451599999999999</v>
      </c>
      <c r="R225" s="60">
        <f t="shared" si="102"/>
        <v>66.451599999999999</v>
      </c>
      <c r="S225" s="121"/>
    </row>
    <row r="226" spans="1:19" s="99" customFormat="1" ht="60.75" customHeight="1" x14ac:dyDescent="0.25">
      <c r="A226" s="104"/>
      <c r="B226" s="37">
        <v>11</v>
      </c>
      <c r="C226" s="26">
        <v>5</v>
      </c>
      <c r="D226" s="28">
        <v>160160</v>
      </c>
      <c r="E226" s="30" t="s">
        <v>103</v>
      </c>
      <c r="F226" s="25" t="s">
        <v>31</v>
      </c>
      <c r="G226" s="26">
        <v>861</v>
      </c>
      <c r="H226" s="28" t="s">
        <v>14</v>
      </c>
      <c r="I226" s="28" t="s">
        <v>14</v>
      </c>
      <c r="J226" s="31" t="s">
        <v>91</v>
      </c>
      <c r="K226" s="29">
        <v>0</v>
      </c>
      <c r="L226" s="34">
        <f>SUM(L227:L232)</f>
        <v>44134.1</v>
      </c>
      <c r="M226" s="34">
        <f t="shared" ref="M226:N226" si="141">SUM(M227:M232)</f>
        <v>58874.745000000003</v>
      </c>
      <c r="N226" s="34">
        <f t="shared" si="141"/>
        <v>57975.509450000005</v>
      </c>
      <c r="O226" s="34">
        <f>SUM(O227:O232)</f>
        <v>986.29040999999995</v>
      </c>
      <c r="P226" s="34">
        <f>SUM(P227:P232)</f>
        <v>667.84749999999997</v>
      </c>
      <c r="Q226" s="59">
        <f t="shared" si="101"/>
        <v>131.36216542310822</v>
      </c>
      <c r="R226" s="60">
        <f t="shared" si="102"/>
        <v>98.472629393129438</v>
      </c>
      <c r="S226" s="121"/>
    </row>
    <row r="227" spans="1:19" s="99" customFormat="1" ht="31.5" x14ac:dyDescent="0.25">
      <c r="A227" s="104"/>
      <c r="B227" s="37">
        <v>11</v>
      </c>
      <c r="C227" s="26">
        <v>5</v>
      </c>
      <c r="D227" s="28">
        <v>160160</v>
      </c>
      <c r="E227" s="30" t="s">
        <v>94</v>
      </c>
      <c r="F227" s="25" t="s">
        <v>31</v>
      </c>
      <c r="G227" s="26">
        <v>861</v>
      </c>
      <c r="H227" s="28" t="s">
        <v>14</v>
      </c>
      <c r="I227" s="28" t="s">
        <v>14</v>
      </c>
      <c r="J227" s="31" t="s">
        <v>91</v>
      </c>
      <c r="K227" s="29">
        <v>111</v>
      </c>
      <c r="L227" s="34">
        <v>30421.1</v>
      </c>
      <c r="M227" s="34">
        <v>40481.1</v>
      </c>
      <c r="N227" s="34">
        <v>40479.752090000002</v>
      </c>
      <c r="O227" s="34">
        <v>2.4923099999999998</v>
      </c>
      <c r="P227" s="89">
        <v>2.18424</v>
      </c>
      <c r="Q227" s="59">
        <f t="shared" si="101"/>
        <v>133.06472182136741</v>
      </c>
      <c r="R227" s="60">
        <f t="shared" si="102"/>
        <v>99.996670273288032</v>
      </c>
      <c r="S227" s="121"/>
    </row>
    <row r="228" spans="1:19" s="99" customFormat="1" ht="63" x14ac:dyDescent="0.25">
      <c r="A228" s="104"/>
      <c r="B228" s="37">
        <v>11</v>
      </c>
      <c r="C228" s="26">
        <v>5</v>
      </c>
      <c r="D228" s="28">
        <v>160160</v>
      </c>
      <c r="E228" s="30" t="s">
        <v>95</v>
      </c>
      <c r="F228" s="25" t="s">
        <v>31</v>
      </c>
      <c r="G228" s="26">
        <v>861</v>
      </c>
      <c r="H228" s="28" t="s">
        <v>14</v>
      </c>
      <c r="I228" s="28" t="s">
        <v>14</v>
      </c>
      <c r="J228" s="31" t="s">
        <v>91</v>
      </c>
      <c r="K228" s="29">
        <v>119</v>
      </c>
      <c r="L228" s="34">
        <v>9187.1</v>
      </c>
      <c r="M228" s="34">
        <v>12224.1</v>
      </c>
      <c r="N228" s="34">
        <v>12224.1</v>
      </c>
      <c r="O228" s="34">
        <v>716.51536999999996</v>
      </c>
      <c r="P228" s="89">
        <v>479.55669999999998</v>
      </c>
      <c r="Q228" s="59">
        <f t="shared" si="101"/>
        <v>133.05722153889693</v>
      </c>
      <c r="R228" s="60">
        <f t="shared" si="102"/>
        <v>100</v>
      </c>
      <c r="S228" s="121"/>
    </row>
    <row r="229" spans="1:19" s="99" customFormat="1" ht="31.5" x14ac:dyDescent="0.25">
      <c r="A229" s="104"/>
      <c r="B229" s="37">
        <v>11</v>
      </c>
      <c r="C229" s="26">
        <v>5</v>
      </c>
      <c r="D229" s="28">
        <v>160160</v>
      </c>
      <c r="E229" s="30" t="s">
        <v>43</v>
      </c>
      <c r="F229" s="25" t="s">
        <v>31</v>
      </c>
      <c r="G229" s="26">
        <v>861</v>
      </c>
      <c r="H229" s="28" t="s">
        <v>14</v>
      </c>
      <c r="I229" s="28" t="s">
        <v>14</v>
      </c>
      <c r="J229" s="31" t="s">
        <v>91</v>
      </c>
      <c r="K229" s="29">
        <v>244</v>
      </c>
      <c r="L229" s="34">
        <v>3898.6</v>
      </c>
      <c r="M229" s="34">
        <v>5542.2449999999999</v>
      </c>
      <c r="N229" s="34">
        <v>4933.9080100000001</v>
      </c>
      <c r="O229" s="34">
        <v>257.45573000000002</v>
      </c>
      <c r="P229" s="89">
        <v>178.07056</v>
      </c>
      <c r="Q229" s="59">
        <f t="shared" si="101"/>
        <v>126.55589211511827</v>
      </c>
      <c r="R229" s="60">
        <f t="shared" si="102"/>
        <v>89.023635909275029</v>
      </c>
      <c r="S229" s="121"/>
    </row>
    <row r="230" spans="1:19" s="99" customFormat="1" ht="47.25" x14ac:dyDescent="0.25">
      <c r="A230" s="104"/>
      <c r="B230" s="37">
        <v>11</v>
      </c>
      <c r="C230" s="26">
        <v>5</v>
      </c>
      <c r="D230" s="28">
        <v>160160</v>
      </c>
      <c r="E230" s="30" t="s">
        <v>96</v>
      </c>
      <c r="F230" s="25" t="s">
        <v>31</v>
      </c>
      <c r="G230" s="26">
        <v>861</v>
      </c>
      <c r="H230" s="28" t="s">
        <v>14</v>
      </c>
      <c r="I230" s="28" t="s">
        <v>14</v>
      </c>
      <c r="J230" s="31" t="s">
        <v>91</v>
      </c>
      <c r="K230" s="29">
        <v>831</v>
      </c>
      <c r="L230" s="34">
        <v>31</v>
      </c>
      <c r="M230" s="34">
        <v>57.5</v>
      </c>
      <c r="N230" s="34">
        <v>47.087479999999999</v>
      </c>
      <c r="O230" s="34"/>
      <c r="P230" s="89"/>
      <c r="Q230" s="59">
        <f t="shared" si="101"/>
        <v>151.89509677419355</v>
      </c>
      <c r="R230" s="60">
        <f t="shared" si="102"/>
        <v>81.891269565217399</v>
      </c>
      <c r="S230" s="121"/>
    </row>
    <row r="231" spans="1:19" s="99" customFormat="1" ht="31.5" x14ac:dyDescent="0.25">
      <c r="A231" s="104"/>
      <c r="B231" s="38">
        <v>11</v>
      </c>
      <c r="C231" s="29">
        <v>5</v>
      </c>
      <c r="D231" s="33">
        <v>160160</v>
      </c>
      <c r="E231" s="30" t="s">
        <v>92</v>
      </c>
      <c r="F231" s="25" t="s">
        <v>31</v>
      </c>
      <c r="G231" s="29">
        <v>861</v>
      </c>
      <c r="H231" s="28" t="s">
        <v>14</v>
      </c>
      <c r="I231" s="28" t="s">
        <v>14</v>
      </c>
      <c r="J231" s="29">
        <v>1150160160</v>
      </c>
      <c r="K231" s="29">
        <v>852</v>
      </c>
      <c r="L231" s="34">
        <v>265.3</v>
      </c>
      <c r="M231" s="34">
        <v>265.3</v>
      </c>
      <c r="N231" s="34">
        <v>236.61</v>
      </c>
      <c r="O231" s="34">
        <v>9.827</v>
      </c>
      <c r="P231" s="89">
        <v>8.0359999999999996</v>
      </c>
      <c r="Q231" s="59">
        <f t="shared" ref="Q231:Q273" si="142">N231/L231*100</f>
        <v>89.185827365246894</v>
      </c>
      <c r="R231" s="60">
        <f t="shared" ref="R231:R276" si="143">N231/M231*100</f>
        <v>89.185827365246894</v>
      </c>
      <c r="S231" s="121"/>
    </row>
    <row r="232" spans="1:19" s="99" customFormat="1" ht="31.5" x14ac:dyDescent="0.25">
      <c r="A232" s="104"/>
      <c r="B232" s="38">
        <v>11</v>
      </c>
      <c r="C232" s="29">
        <v>5</v>
      </c>
      <c r="D232" s="33">
        <v>160160</v>
      </c>
      <c r="E232" s="30" t="s">
        <v>93</v>
      </c>
      <c r="F232" s="25" t="s">
        <v>31</v>
      </c>
      <c r="G232" s="29">
        <v>861</v>
      </c>
      <c r="H232" s="28" t="s">
        <v>14</v>
      </c>
      <c r="I232" s="28" t="s">
        <v>14</v>
      </c>
      <c r="J232" s="29">
        <v>1150160160</v>
      </c>
      <c r="K232" s="29">
        <v>853</v>
      </c>
      <c r="L232" s="34">
        <v>331</v>
      </c>
      <c r="M232" s="34">
        <v>304.5</v>
      </c>
      <c r="N232" s="34">
        <v>54.051870000000001</v>
      </c>
      <c r="O232" s="34"/>
      <c r="P232" s="89"/>
      <c r="Q232" s="59">
        <f t="shared" si="142"/>
        <v>16.32987009063444</v>
      </c>
      <c r="R232" s="60">
        <f t="shared" si="143"/>
        <v>17.751024630541874</v>
      </c>
      <c r="S232" s="121"/>
    </row>
    <row r="233" spans="1:19" s="99" customFormat="1" ht="51.75" customHeight="1" x14ac:dyDescent="0.25">
      <c r="A233" s="104"/>
      <c r="B233" s="38">
        <v>11</v>
      </c>
      <c r="C233" s="29">
        <v>5</v>
      </c>
      <c r="D233" s="29">
        <v>169000</v>
      </c>
      <c r="E233" s="30" t="s">
        <v>131</v>
      </c>
      <c r="F233" s="25" t="s">
        <v>31</v>
      </c>
      <c r="G233" s="29">
        <v>861</v>
      </c>
      <c r="H233" s="28" t="s">
        <v>14</v>
      </c>
      <c r="I233" s="28" t="s">
        <v>14</v>
      </c>
      <c r="J233" s="29">
        <v>1150169000</v>
      </c>
      <c r="K233" s="29">
        <v>0</v>
      </c>
      <c r="L233" s="34">
        <f>L234</f>
        <v>0</v>
      </c>
      <c r="M233" s="34">
        <f t="shared" ref="M233:N233" si="144">M234</f>
        <v>300</v>
      </c>
      <c r="N233" s="34">
        <f t="shared" si="144"/>
        <v>264.42</v>
      </c>
      <c r="O233" s="34"/>
      <c r="P233" s="89"/>
      <c r="Q233" s="59">
        <v>0</v>
      </c>
      <c r="R233" s="60">
        <f t="shared" si="143"/>
        <v>88.14</v>
      </c>
      <c r="S233" s="121"/>
    </row>
    <row r="234" spans="1:19" s="99" customFormat="1" ht="54" customHeight="1" thickBot="1" x14ac:dyDescent="0.3">
      <c r="A234" s="104"/>
      <c r="B234" s="39">
        <v>11</v>
      </c>
      <c r="C234" s="40">
        <v>5</v>
      </c>
      <c r="D234" s="40">
        <v>169000</v>
      </c>
      <c r="E234" s="42" t="s">
        <v>132</v>
      </c>
      <c r="F234" s="43" t="s">
        <v>31</v>
      </c>
      <c r="G234" s="40">
        <v>861</v>
      </c>
      <c r="H234" s="44" t="s">
        <v>14</v>
      </c>
      <c r="I234" s="44" t="s">
        <v>14</v>
      </c>
      <c r="J234" s="40">
        <v>1150169000</v>
      </c>
      <c r="K234" s="40">
        <v>242</v>
      </c>
      <c r="L234" s="76">
        <v>0</v>
      </c>
      <c r="M234" s="76">
        <v>300</v>
      </c>
      <c r="N234" s="76">
        <v>264.42</v>
      </c>
      <c r="O234" s="76"/>
      <c r="P234" s="172"/>
      <c r="Q234" s="67">
        <v>0</v>
      </c>
      <c r="R234" s="68">
        <f t="shared" si="143"/>
        <v>88.14</v>
      </c>
      <c r="S234" s="121"/>
    </row>
    <row r="235" spans="1:19" s="6" customFormat="1" ht="54" customHeight="1" x14ac:dyDescent="0.25">
      <c r="A235" s="12"/>
      <c r="B235" s="179">
        <v>11</v>
      </c>
      <c r="C235" s="169">
        <v>5</v>
      </c>
      <c r="D235" s="170"/>
      <c r="E235" s="139" t="s">
        <v>129</v>
      </c>
      <c r="F235" s="180" t="s">
        <v>16</v>
      </c>
      <c r="G235" s="123">
        <v>904</v>
      </c>
      <c r="H235" s="132" t="s">
        <v>97</v>
      </c>
      <c r="I235" s="132" t="s">
        <v>66</v>
      </c>
      <c r="J235" s="123">
        <v>1150100000</v>
      </c>
      <c r="K235" s="123"/>
      <c r="L235" s="164">
        <f>L236</f>
        <v>19373.599999999999</v>
      </c>
      <c r="M235" s="164">
        <f t="shared" ref="M235:P235" si="145">M236</f>
        <v>23604.6</v>
      </c>
      <c r="N235" s="164">
        <f t="shared" si="145"/>
        <v>21263.89097</v>
      </c>
      <c r="O235" s="164">
        <f t="shared" si="145"/>
        <v>0</v>
      </c>
      <c r="P235" s="164">
        <f t="shared" si="145"/>
        <v>0</v>
      </c>
      <c r="Q235" s="50">
        <f t="shared" si="142"/>
        <v>109.75704551554695</v>
      </c>
      <c r="R235" s="51">
        <f t="shared" si="143"/>
        <v>90.083674241461424</v>
      </c>
      <c r="S235" s="140"/>
    </row>
    <row r="236" spans="1:19" s="99" customFormat="1" ht="31.5" x14ac:dyDescent="0.25">
      <c r="A236" s="104"/>
      <c r="B236" s="38">
        <v>11</v>
      </c>
      <c r="C236" s="29">
        <v>5</v>
      </c>
      <c r="D236" s="33">
        <v>160030</v>
      </c>
      <c r="E236" s="27" t="s">
        <v>130</v>
      </c>
      <c r="F236" s="25" t="s">
        <v>16</v>
      </c>
      <c r="G236" s="29">
        <v>904</v>
      </c>
      <c r="H236" s="33" t="s">
        <v>97</v>
      </c>
      <c r="I236" s="33" t="s">
        <v>66</v>
      </c>
      <c r="J236" s="32">
        <v>1150160030</v>
      </c>
      <c r="K236" s="29">
        <v>0</v>
      </c>
      <c r="L236" s="34">
        <f>SUM(L237:L242)</f>
        <v>19373.599999999999</v>
      </c>
      <c r="M236" s="34">
        <f t="shared" ref="M236:P236" si="146">SUM(M237:M242)</f>
        <v>23604.6</v>
      </c>
      <c r="N236" s="34">
        <f t="shared" si="146"/>
        <v>21263.89097</v>
      </c>
      <c r="O236" s="34">
        <f t="shared" si="146"/>
        <v>0</v>
      </c>
      <c r="P236" s="34">
        <f t="shared" si="146"/>
        <v>0</v>
      </c>
      <c r="Q236" s="59">
        <f t="shared" si="142"/>
        <v>109.75704551554695</v>
      </c>
      <c r="R236" s="60">
        <f t="shared" si="143"/>
        <v>90.083674241461424</v>
      </c>
      <c r="S236" s="121"/>
    </row>
    <row r="237" spans="1:19" s="99" customFormat="1" ht="31.5" x14ac:dyDescent="0.25">
      <c r="A237" s="104"/>
      <c r="B237" s="38">
        <v>11</v>
      </c>
      <c r="C237" s="29">
        <v>5</v>
      </c>
      <c r="D237" s="33">
        <v>160030</v>
      </c>
      <c r="E237" s="30" t="s">
        <v>98</v>
      </c>
      <c r="F237" s="25" t="s">
        <v>16</v>
      </c>
      <c r="G237" s="29">
        <v>904</v>
      </c>
      <c r="H237" s="33" t="s">
        <v>97</v>
      </c>
      <c r="I237" s="33" t="s">
        <v>66</v>
      </c>
      <c r="J237" s="32">
        <v>1150160030</v>
      </c>
      <c r="K237" s="29">
        <v>121</v>
      </c>
      <c r="L237" s="34">
        <v>9740.86</v>
      </c>
      <c r="M237" s="34">
        <v>12717.906789999999</v>
      </c>
      <c r="N237" s="34">
        <v>12717.88321</v>
      </c>
      <c r="O237" s="71"/>
      <c r="P237" s="72"/>
      <c r="Q237" s="59">
        <f t="shared" si="142"/>
        <v>130.56222150816254</v>
      </c>
      <c r="R237" s="60">
        <f t="shared" si="143"/>
        <v>99.999814592130704</v>
      </c>
      <c r="S237" s="121"/>
    </row>
    <row r="238" spans="1:19" s="99" customFormat="1" ht="56.25" customHeight="1" x14ac:dyDescent="0.25">
      <c r="A238" s="104"/>
      <c r="B238" s="38">
        <v>11</v>
      </c>
      <c r="C238" s="29">
        <v>5</v>
      </c>
      <c r="D238" s="33">
        <v>160030</v>
      </c>
      <c r="E238" s="30" t="s">
        <v>99</v>
      </c>
      <c r="F238" s="25" t="s">
        <v>16</v>
      </c>
      <c r="G238" s="29">
        <v>904</v>
      </c>
      <c r="H238" s="33" t="s">
        <v>97</v>
      </c>
      <c r="I238" s="33" t="s">
        <v>66</v>
      </c>
      <c r="J238" s="32">
        <v>1150160030</v>
      </c>
      <c r="K238" s="29">
        <v>122</v>
      </c>
      <c r="L238" s="34">
        <v>0</v>
      </c>
      <c r="M238" s="34">
        <v>4.2549999999999999</v>
      </c>
      <c r="N238" s="34">
        <v>4.2549999999999999</v>
      </c>
      <c r="O238" s="71"/>
      <c r="P238" s="72"/>
      <c r="Q238" s="59">
        <v>0</v>
      </c>
      <c r="R238" s="60">
        <f t="shared" si="143"/>
        <v>100</v>
      </c>
      <c r="S238" s="121"/>
    </row>
    <row r="239" spans="1:19" s="99" customFormat="1" ht="78.75" customHeight="1" x14ac:dyDescent="0.25">
      <c r="A239" s="104"/>
      <c r="B239" s="38">
        <v>11</v>
      </c>
      <c r="C239" s="29">
        <v>5</v>
      </c>
      <c r="D239" s="33">
        <v>160030</v>
      </c>
      <c r="E239" s="30" t="s">
        <v>90</v>
      </c>
      <c r="F239" s="25" t="s">
        <v>16</v>
      </c>
      <c r="G239" s="29">
        <v>904</v>
      </c>
      <c r="H239" s="33" t="s">
        <v>97</v>
      </c>
      <c r="I239" s="33" t="s">
        <v>66</v>
      </c>
      <c r="J239" s="32">
        <v>1150160030</v>
      </c>
      <c r="K239" s="29">
        <v>129</v>
      </c>
      <c r="L239" s="34">
        <v>2941.74</v>
      </c>
      <c r="M239" s="34">
        <v>4024.7179999999998</v>
      </c>
      <c r="N239" s="34">
        <v>3943.13402</v>
      </c>
      <c r="O239" s="71"/>
      <c r="P239" s="72"/>
      <c r="Q239" s="59">
        <f t="shared" si="142"/>
        <v>134.0408744484557</v>
      </c>
      <c r="R239" s="60">
        <f t="shared" si="143"/>
        <v>97.97292679884653</v>
      </c>
      <c r="S239" s="121"/>
    </row>
    <row r="240" spans="1:19" s="99" customFormat="1" ht="31.5" x14ac:dyDescent="0.25">
      <c r="A240" s="104"/>
      <c r="B240" s="38">
        <v>11</v>
      </c>
      <c r="C240" s="29">
        <v>5</v>
      </c>
      <c r="D240" s="33">
        <v>160030</v>
      </c>
      <c r="E240" s="30" t="s">
        <v>43</v>
      </c>
      <c r="F240" s="25" t="s">
        <v>16</v>
      </c>
      <c r="G240" s="29">
        <v>904</v>
      </c>
      <c r="H240" s="33" t="s">
        <v>97</v>
      </c>
      <c r="I240" s="33" t="s">
        <v>66</v>
      </c>
      <c r="J240" s="32">
        <v>1150160030</v>
      </c>
      <c r="K240" s="29">
        <v>244</v>
      </c>
      <c r="L240" s="34">
        <v>6599</v>
      </c>
      <c r="M240" s="34">
        <v>5933.4350000000004</v>
      </c>
      <c r="N240" s="34">
        <v>3674.3335299999999</v>
      </c>
      <c r="O240" s="71"/>
      <c r="P240" s="72"/>
      <c r="Q240" s="59">
        <f t="shared" si="142"/>
        <v>55.680156538869518</v>
      </c>
      <c r="R240" s="60">
        <f t="shared" si="143"/>
        <v>61.925908516736087</v>
      </c>
      <c r="S240" s="121"/>
    </row>
    <row r="241" spans="1:19" s="99" customFormat="1" ht="47.25" x14ac:dyDescent="0.25">
      <c r="A241" s="104"/>
      <c r="B241" s="38">
        <v>11</v>
      </c>
      <c r="C241" s="29">
        <v>5</v>
      </c>
      <c r="D241" s="33">
        <v>160030</v>
      </c>
      <c r="E241" s="30" t="s">
        <v>100</v>
      </c>
      <c r="F241" s="25" t="s">
        <v>16</v>
      </c>
      <c r="G241" s="29">
        <v>904</v>
      </c>
      <c r="H241" s="33" t="s">
        <v>97</v>
      </c>
      <c r="I241" s="33" t="s">
        <v>66</v>
      </c>
      <c r="J241" s="32">
        <v>1150160030</v>
      </c>
      <c r="K241" s="29">
        <v>321</v>
      </c>
      <c r="L241" s="34">
        <v>0</v>
      </c>
      <c r="M241" s="34">
        <v>832.28521000000001</v>
      </c>
      <c r="N241" s="34">
        <v>832.28521000000001</v>
      </c>
      <c r="O241" s="71"/>
      <c r="P241" s="72"/>
      <c r="Q241" s="59">
        <v>0</v>
      </c>
      <c r="R241" s="60">
        <f t="shared" si="143"/>
        <v>100</v>
      </c>
      <c r="S241" s="121"/>
    </row>
    <row r="242" spans="1:19" s="115" customFormat="1" ht="39" customHeight="1" thickBot="1" x14ac:dyDescent="0.3">
      <c r="A242" s="114"/>
      <c r="B242" s="39">
        <v>11</v>
      </c>
      <c r="C242" s="40">
        <v>5</v>
      </c>
      <c r="D242" s="45">
        <v>160030</v>
      </c>
      <c r="E242" s="42" t="s">
        <v>93</v>
      </c>
      <c r="F242" s="43" t="s">
        <v>16</v>
      </c>
      <c r="G242" s="40">
        <v>904</v>
      </c>
      <c r="H242" s="45" t="s">
        <v>97</v>
      </c>
      <c r="I242" s="45" t="s">
        <v>66</v>
      </c>
      <c r="J242" s="41">
        <v>1150160030</v>
      </c>
      <c r="K242" s="40">
        <v>853</v>
      </c>
      <c r="L242" s="76">
        <v>92</v>
      </c>
      <c r="M242" s="76">
        <v>92</v>
      </c>
      <c r="N242" s="76">
        <v>92</v>
      </c>
      <c r="O242" s="77"/>
      <c r="P242" s="78"/>
      <c r="Q242" s="67">
        <f t="shared" si="142"/>
        <v>100</v>
      </c>
      <c r="R242" s="68">
        <f t="shared" si="143"/>
        <v>100</v>
      </c>
      <c r="S242" s="121"/>
    </row>
    <row r="243" spans="1:19" s="162" customFormat="1" ht="47.25" x14ac:dyDescent="0.25">
      <c r="A243" s="161"/>
      <c r="B243" s="179">
        <v>11</v>
      </c>
      <c r="C243" s="169">
        <v>5</v>
      </c>
      <c r="D243" s="170"/>
      <c r="E243" s="139" t="s">
        <v>129</v>
      </c>
      <c r="F243" s="180" t="s">
        <v>17</v>
      </c>
      <c r="G243" s="123">
        <v>905</v>
      </c>
      <c r="H243" s="132" t="s">
        <v>97</v>
      </c>
      <c r="I243" s="132" t="s">
        <v>66</v>
      </c>
      <c r="J243" s="123">
        <v>1150100000</v>
      </c>
      <c r="K243" s="123"/>
      <c r="L243" s="164">
        <f>SUM(L244,L249)</f>
        <v>18192.8</v>
      </c>
      <c r="M243" s="164">
        <f>SUM(M244,M249)</f>
        <v>23372.450959999998</v>
      </c>
      <c r="N243" s="164">
        <f>SUM(N244,N249)</f>
        <v>22420.541069999999</v>
      </c>
      <c r="O243" s="165"/>
      <c r="P243" s="166"/>
      <c r="Q243" s="50">
        <f t="shared" si="142"/>
        <v>123.23853980695661</v>
      </c>
      <c r="R243" s="51">
        <f t="shared" si="143"/>
        <v>95.927214087948613</v>
      </c>
      <c r="S243" s="140"/>
    </row>
    <row r="244" spans="1:19" s="117" customFormat="1" ht="31.5" x14ac:dyDescent="0.25">
      <c r="A244" s="116"/>
      <c r="B244" s="38">
        <v>11</v>
      </c>
      <c r="C244" s="29">
        <v>5</v>
      </c>
      <c r="D244" s="33">
        <v>160030</v>
      </c>
      <c r="E244" s="27" t="s">
        <v>130</v>
      </c>
      <c r="F244" s="25" t="s">
        <v>17</v>
      </c>
      <c r="G244" s="29">
        <v>905</v>
      </c>
      <c r="H244" s="33" t="s">
        <v>97</v>
      </c>
      <c r="I244" s="33" t="s">
        <v>66</v>
      </c>
      <c r="J244" s="32">
        <v>1150160030</v>
      </c>
      <c r="K244" s="29">
        <v>0</v>
      </c>
      <c r="L244" s="34">
        <f>L245+L246+L247+L248</f>
        <v>18192.8</v>
      </c>
      <c r="M244" s="34">
        <f t="shared" ref="M244:N244" si="147">M245+M246+M247+M248</f>
        <v>23289.8</v>
      </c>
      <c r="N244" s="34">
        <f t="shared" si="147"/>
        <v>22337.89011</v>
      </c>
      <c r="O244" s="71"/>
      <c r="P244" s="72"/>
      <c r="Q244" s="59">
        <f t="shared" si="142"/>
        <v>122.78423392770767</v>
      </c>
      <c r="R244" s="60">
        <f t="shared" si="143"/>
        <v>95.912760564710737</v>
      </c>
      <c r="S244" s="121"/>
    </row>
    <row r="245" spans="1:19" s="99" customFormat="1" ht="42.75" customHeight="1" x14ac:dyDescent="0.25">
      <c r="A245" s="104"/>
      <c r="B245" s="38">
        <v>11</v>
      </c>
      <c r="C245" s="29">
        <v>5</v>
      </c>
      <c r="D245" s="33">
        <v>160030</v>
      </c>
      <c r="E245" s="30" t="s">
        <v>98</v>
      </c>
      <c r="F245" s="25" t="s">
        <v>17</v>
      </c>
      <c r="G245" s="29">
        <v>905</v>
      </c>
      <c r="H245" s="33" t="s">
        <v>97</v>
      </c>
      <c r="I245" s="33" t="s">
        <v>66</v>
      </c>
      <c r="J245" s="32">
        <v>1150160030</v>
      </c>
      <c r="K245" s="29">
        <v>121</v>
      </c>
      <c r="L245" s="34">
        <v>10700.54</v>
      </c>
      <c r="M245" s="34">
        <v>14235.813239999999</v>
      </c>
      <c r="N245" s="34">
        <v>14232.323979999999</v>
      </c>
      <c r="O245" s="71"/>
      <c r="P245" s="72"/>
      <c r="Q245" s="59">
        <f t="shared" si="142"/>
        <v>133.00566120962119</v>
      </c>
      <c r="R245" s="60">
        <f t="shared" si="143"/>
        <v>99.975489563250264</v>
      </c>
      <c r="S245" s="121"/>
    </row>
    <row r="246" spans="1:19" s="99" customFormat="1" ht="72.75" customHeight="1" x14ac:dyDescent="0.25">
      <c r="A246" s="104"/>
      <c r="B246" s="38">
        <v>11</v>
      </c>
      <c r="C246" s="29">
        <v>5</v>
      </c>
      <c r="D246" s="33">
        <v>160030</v>
      </c>
      <c r="E246" s="30" t="s">
        <v>90</v>
      </c>
      <c r="F246" s="25" t="s">
        <v>17</v>
      </c>
      <c r="G246" s="29">
        <v>905</v>
      </c>
      <c r="H246" s="33" t="s">
        <v>97</v>
      </c>
      <c r="I246" s="33" t="s">
        <v>66</v>
      </c>
      <c r="J246" s="32">
        <v>1150160030</v>
      </c>
      <c r="K246" s="29">
        <v>129</v>
      </c>
      <c r="L246" s="34">
        <v>3231.56</v>
      </c>
      <c r="M246" s="34">
        <v>4284.7389999999996</v>
      </c>
      <c r="N246" s="34">
        <v>3812.7646100000002</v>
      </c>
      <c r="O246" s="71"/>
      <c r="P246" s="72"/>
      <c r="Q246" s="59">
        <f t="shared" si="142"/>
        <v>117.98526439242967</v>
      </c>
      <c r="R246" s="60">
        <f t="shared" si="143"/>
        <v>88.984757531322217</v>
      </c>
      <c r="S246" s="121"/>
    </row>
    <row r="247" spans="1:19" s="99" customFormat="1" ht="31.5" x14ac:dyDescent="0.25">
      <c r="A247" s="104"/>
      <c r="B247" s="38">
        <v>11</v>
      </c>
      <c r="C247" s="29">
        <v>5</v>
      </c>
      <c r="D247" s="33">
        <v>160030</v>
      </c>
      <c r="E247" s="30" t="s">
        <v>43</v>
      </c>
      <c r="F247" s="25" t="s">
        <v>17</v>
      </c>
      <c r="G247" s="29">
        <v>905</v>
      </c>
      <c r="H247" s="33" t="s">
        <v>97</v>
      </c>
      <c r="I247" s="33" t="s">
        <v>66</v>
      </c>
      <c r="J247" s="32">
        <v>1150160030</v>
      </c>
      <c r="K247" s="29">
        <v>244</v>
      </c>
      <c r="L247" s="34">
        <v>4260.7</v>
      </c>
      <c r="M247" s="34">
        <v>4323.7</v>
      </c>
      <c r="N247" s="34">
        <v>3847.2537600000001</v>
      </c>
      <c r="O247" s="71"/>
      <c r="P247" s="72"/>
      <c r="Q247" s="59">
        <f t="shared" si="142"/>
        <v>90.296283709249664</v>
      </c>
      <c r="R247" s="60">
        <f t="shared" si="143"/>
        <v>88.980589772648429</v>
      </c>
      <c r="S247" s="121"/>
    </row>
    <row r="248" spans="1:19" s="99" customFormat="1" ht="54.75" customHeight="1" x14ac:dyDescent="0.25">
      <c r="A248" s="104"/>
      <c r="B248" s="38">
        <v>11</v>
      </c>
      <c r="C248" s="29">
        <v>5</v>
      </c>
      <c r="D248" s="33">
        <v>160030</v>
      </c>
      <c r="E248" s="30" t="s">
        <v>100</v>
      </c>
      <c r="F248" s="25" t="s">
        <v>17</v>
      </c>
      <c r="G248" s="29">
        <v>905</v>
      </c>
      <c r="H248" s="33" t="s">
        <v>97</v>
      </c>
      <c r="I248" s="33" t="s">
        <v>66</v>
      </c>
      <c r="J248" s="32">
        <v>1150160030</v>
      </c>
      <c r="K248" s="29">
        <v>321</v>
      </c>
      <c r="L248" s="34">
        <v>0</v>
      </c>
      <c r="M248" s="34">
        <v>445.54775999999998</v>
      </c>
      <c r="N248" s="34">
        <v>445.54775999999998</v>
      </c>
      <c r="O248" s="71"/>
      <c r="P248" s="72"/>
      <c r="Q248" s="59">
        <v>0</v>
      </c>
      <c r="R248" s="60">
        <f t="shared" si="143"/>
        <v>100</v>
      </c>
      <c r="S248" s="121"/>
    </row>
    <row r="249" spans="1:19" s="99" customFormat="1" ht="84" customHeight="1" x14ac:dyDescent="0.25">
      <c r="A249" s="104"/>
      <c r="B249" s="38">
        <v>11</v>
      </c>
      <c r="C249" s="29">
        <v>5</v>
      </c>
      <c r="D249" s="33" t="s">
        <v>136</v>
      </c>
      <c r="E249" s="27" t="s">
        <v>134</v>
      </c>
      <c r="F249" s="25" t="s">
        <v>17</v>
      </c>
      <c r="G249" s="29">
        <v>905</v>
      </c>
      <c r="H249" s="33" t="s">
        <v>97</v>
      </c>
      <c r="I249" s="33" t="s">
        <v>133</v>
      </c>
      <c r="J249" s="32">
        <v>1150160350</v>
      </c>
      <c r="K249" s="29">
        <v>0</v>
      </c>
      <c r="L249" s="34">
        <f>SUM(L250:L251)</f>
        <v>0</v>
      </c>
      <c r="M249" s="34">
        <f t="shared" ref="M249:N249" si="148">SUM(M250:M251)</f>
        <v>82.650959999999998</v>
      </c>
      <c r="N249" s="34">
        <f t="shared" si="148"/>
        <v>82.650959999999998</v>
      </c>
      <c r="O249" s="71"/>
      <c r="P249" s="72"/>
      <c r="Q249" s="59">
        <v>0</v>
      </c>
      <c r="R249" s="60">
        <f t="shared" si="143"/>
        <v>100</v>
      </c>
      <c r="S249" s="121"/>
    </row>
    <row r="250" spans="1:19" s="99" customFormat="1" ht="54.75" customHeight="1" x14ac:dyDescent="0.25">
      <c r="A250" s="104"/>
      <c r="B250" s="38">
        <v>11</v>
      </c>
      <c r="C250" s="29">
        <v>5</v>
      </c>
      <c r="D250" s="33" t="s">
        <v>136</v>
      </c>
      <c r="E250" s="30" t="s">
        <v>98</v>
      </c>
      <c r="F250" s="25" t="s">
        <v>17</v>
      </c>
      <c r="G250" s="29">
        <v>905</v>
      </c>
      <c r="H250" s="33" t="s">
        <v>97</v>
      </c>
      <c r="I250" s="33" t="s">
        <v>133</v>
      </c>
      <c r="J250" s="32">
        <v>1150160350</v>
      </c>
      <c r="K250" s="29">
        <v>121</v>
      </c>
      <c r="L250" s="34">
        <v>0</v>
      </c>
      <c r="M250" s="34">
        <v>63.48</v>
      </c>
      <c r="N250" s="34">
        <v>63.48</v>
      </c>
      <c r="O250" s="71"/>
      <c r="P250" s="72"/>
      <c r="Q250" s="59">
        <v>0</v>
      </c>
      <c r="R250" s="60">
        <f t="shared" si="143"/>
        <v>100</v>
      </c>
      <c r="S250" s="121"/>
    </row>
    <row r="251" spans="1:19" s="99" customFormat="1" ht="66.75" customHeight="1" thickBot="1" x14ac:dyDescent="0.3">
      <c r="A251" s="104"/>
      <c r="B251" s="39">
        <v>11</v>
      </c>
      <c r="C251" s="40">
        <v>5</v>
      </c>
      <c r="D251" s="33" t="s">
        <v>136</v>
      </c>
      <c r="E251" s="42" t="s">
        <v>90</v>
      </c>
      <c r="F251" s="43" t="s">
        <v>17</v>
      </c>
      <c r="G251" s="40">
        <v>905</v>
      </c>
      <c r="H251" s="45" t="s">
        <v>97</v>
      </c>
      <c r="I251" s="45" t="s">
        <v>133</v>
      </c>
      <c r="J251" s="41">
        <v>1150160350</v>
      </c>
      <c r="K251" s="40">
        <v>129</v>
      </c>
      <c r="L251" s="76">
        <v>0</v>
      </c>
      <c r="M251" s="76">
        <v>19.170960000000001</v>
      </c>
      <c r="N251" s="76">
        <v>19.170960000000001</v>
      </c>
      <c r="O251" s="77"/>
      <c r="P251" s="78"/>
      <c r="Q251" s="67">
        <v>0</v>
      </c>
      <c r="R251" s="68">
        <f t="shared" si="143"/>
        <v>100</v>
      </c>
      <c r="S251" s="121"/>
    </row>
    <row r="252" spans="1:19" s="6" customFormat="1" ht="66.75" customHeight="1" x14ac:dyDescent="0.25">
      <c r="A252" s="12"/>
      <c r="B252" s="179">
        <v>11</v>
      </c>
      <c r="C252" s="169">
        <v>5</v>
      </c>
      <c r="D252" s="170"/>
      <c r="E252" s="139" t="s">
        <v>129</v>
      </c>
      <c r="F252" s="180" t="s">
        <v>18</v>
      </c>
      <c r="G252" s="123">
        <v>915</v>
      </c>
      <c r="H252" s="132" t="s">
        <v>97</v>
      </c>
      <c r="I252" s="132" t="s">
        <v>66</v>
      </c>
      <c r="J252" s="123">
        <v>1150100000</v>
      </c>
      <c r="K252" s="123"/>
      <c r="L252" s="164">
        <f>L253</f>
        <v>17435.2</v>
      </c>
      <c r="M252" s="164">
        <f t="shared" ref="M252:N252" si="149">M253</f>
        <v>22513.940009999998</v>
      </c>
      <c r="N252" s="164">
        <f t="shared" si="149"/>
        <v>21686.938879999998</v>
      </c>
      <c r="O252" s="165"/>
      <c r="P252" s="166"/>
      <c r="Q252" s="50">
        <f t="shared" si="142"/>
        <v>124.38594842617232</v>
      </c>
      <c r="R252" s="51">
        <f t="shared" si="143"/>
        <v>96.326715227842513</v>
      </c>
      <c r="S252" s="140"/>
    </row>
    <row r="253" spans="1:19" s="1" customFormat="1" ht="31.5" x14ac:dyDescent="0.25">
      <c r="A253" s="24"/>
      <c r="B253" s="38">
        <v>11</v>
      </c>
      <c r="C253" s="29">
        <v>5</v>
      </c>
      <c r="D253" s="33">
        <v>160030</v>
      </c>
      <c r="E253" s="27" t="s">
        <v>130</v>
      </c>
      <c r="F253" s="25" t="s">
        <v>18</v>
      </c>
      <c r="G253" s="29">
        <v>915</v>
      </c>
      <c r="H253" s="33" t="s">
        <v>97</v>
      </c>
      <c r="I253" s="33" t="s">
        <v>66</v>
      </c>
      <c r="J253" s="29">
        <v>1110160030</v>
      </c>
      <c r="K253" s="29">
        <v>0</v>
      </c>
      <c r="L253" s="34">
        <f>SUM(L254:L258)</f>
        <v>17435.2</v>
      </c>
      <c r="M253" s="34">
        <f t="shared" ref="M253:N253" si="150">SUM(M254:M258)</f>
        <v>22513.940009999998</v>
      </c>
      <c r="N253" s="34">
        <f t="shared" si="150"/>
        <v>21686.938879999998</v>
      </c>
      <c r="O253" s="71"/>
      <c r="P253" s="72"/>
      <c r="Q253" s="59">
        <f t="shared" si="142"/>
        <v>124.38594842617232</v>
      </c>
      <c r="R253" s="60">
        <f t="shared" si="143"/>
        <v>96.326715227842513</v>
      </c>
      <c r="S253" s="121"/>
    </row>
    <row r="254" spans="1:19" s="99" customFormat="1" ht="34.5" customHeight="1" x14ac:dyDescent="0.25">
      <c r="A254" s="104"/>
      <c r="B254" s="38">
        <v>11</v>
      </c>
      <c r="C254" s="29">
        <v>5</v>
      </c>
      <c r="D254" s="33">
        <v>160030</v>
      </c>
      <c r="E254" s="30" t="s">
        <v>98</v>
      </c>
      <c r="F254" s="25" t="s">
        <v>18</v>
      </c>
      <c r="G254" s="29">
        <v>915</v>
      </c>
      <c r="H254" s="33" t="s">
        <v>97</v>
      </c>
      <c r="I254" s="33" t="s">
        <v>66</v>
      </c>
      <c r="J254" s="29">
        <v>1150160030</v>
      </c>
      <c r="K254" s="29">
        <v>121</v>
      </c>
      <c r="L254" s="34">
        <v>10031.18</v>
      </c>
      <c r="M254" s="34">
        <v>13346.14336</v>
      </c>
      <c r="N254" s="34">
        <v>13327.914059999999</v>
      </c>
      <c r="O254" s="71"/>
      <c r="P254" s="72"/>
      <c r="Q254" s="59">
        <f t="shared" si="142"/>
        <v>132.86486794175758</v>
      </c>
      <c r="R254" s="60">
        <f t="shared" si="143"/>
        <v>99.863411477695976</v>
      </c>
      <c r="S254" s="121"/>
    </row>
    <row r="255" spans="1:19" s="99" customFormat="1" ht="68.25" customHeight="1" x14ac:dyDescent="0.25">
      <c r="A255" s="104"/>
      <c r="B255" s="38">
        <v>11</v>
      </c>
      <c r="C255" s="29">
        <v>5</v>
      </c>
      <c r="D255" s="33">
        <v>160030</v>
      </c>
      <c r="E255" s="30" t="s">
        <v>101</v>
      </c>
      <c r="F255" s="25" t="s">
        <v>18</v>
      </c>
      <c r="G255" s="29">
        <v>915</v>
      </c>
      <c r="H255" s="33" t="s">
        <v>97</v>
      </c>
      <c r="I255" s="33" t="s">
        <v>66</v>
      </c>
      <c r="J255" s="29">
        <v>1150160030</v>
      </c>
      <c r="K255" s="29">
        <v>129</v>
      </c>
      <c r="L255" s="34">
        <v>3029.22</v>
      </c>
      <c r="M255" s="34">
        <v>4014.26062</v>
      </c>
      <c r="N255" s="34">
        <v>3790.3963899999999</v>
      </c>
      <c r="O255" s="71"/>
      <c r="P255" s="72"/>
      <c r="Q255" s="59">
        <f t="shared" si="142"/>
        <v>125.12780154627264</v>
      </c>
      <c r="R255" s="60">
        <f t="shared" si="143"/>
        <v>94.423276134971019</v>
      </c>
      <c r="S255" s="121"/>
    </row>
    <row r="256" spans="1:19" s="99" customFormat="1" ht="31.5" x14ac:dyDescent="0.25">
      <c r="A256" s="104"/>
      <c r="B256" s="38">
        <v>11</v>
      </c>
      <c r="C256" s="29">
        <v>5</v>
      </c>
      <c r="D256" s="33">
        <v>160030</v>
      </c>
      <c r="E256" s="30" t="s">
        <v>43</v>
      </c>
      <c r="F256" s="25" t="s">
        <v>18</v>
      </c>
      <c r="G256" s="29">
        <v>915</v>
      </c>
      <c r="H256" s="33" t="s">
        <v>97</v>
      </c>
      <c r="I256" s="33" t="s">
        <v>66</v>
      </c>
      <c r="J256" s="29">
        <v>1150160030</v>
      </c>
      <c r="K256" s="29">
        <v>244</v>
      </c>
      <c r="L256" s="34">
        <v>4374.8</v>
      </c>
      <c r="M256" s="34">
        <v>4772.54</v>
      </c>
      <c r="N256" s="34">
        <v>4200.2049999999999</v>
      </c>
      <c r="O256" s="71"/>
      <c r="P256" s="72"/>
      <c r="Q256" s="59">
        <f t="shared" si="142"/>
        <v>96.009074700557733</v>
      </c>
      <c r="R256" s="60">
        <f t="shared" si="143"/>
        <v>88.007748494512356</v>
      </c>
      <c r="S256" s="121"/>
    </row>
    <row r="257" spans="1:19" s="99" customFormat="1" ht="59.25" customHeight="1" x14ac:dyDescent="0.25">
      <c r="A257" s="104"/>
      <c r="B257" s="38">
        <v>11</v>
      </c>
      <c r="C257" s="29">
        <v>5</v>
      </c>
      <c r="D257" s="33">
        <v>160030</v>
      </c>
      <c r="E257" s="30" t="s">
        <v>100</v>
      </c>
      <c r="F257" s="25" t="s">
        <v>18</v>
      </c>
      <c r="G257" s="29">
        <v>915</v>
      </c>
      <c r="H257" s="33" t="s">
        <v>97</v>
      </c>
      <c r="I257" s="33" t="s">
        <v>66</v>
      </c>
      <c r="J257" s="29">
        <v>1150160030</v>
      </c>
      <c r="K257" s="29">
        <v>321</v>
      </c>
      <c r="L257" s="34">
        <v>0</v>
      </c>
      <c r="M257" s="34">
        <v>375.99603000000002</v>
      </c>
      <c r="N257" s="34">
        <v>363.42343</v>
      </c>
      <c r="O257" s="71"/>
      <c r="P257" s="72"/>
      <c r="Q257" s="59">
        <v>0</v>
      </c>
      <c r="R257" s="60">
        <f t="shared" si="143"/>
        <v>96.656188098581779</v>
      </c>
      <c r="S257" s="121"/>
    </row>
    <row r="258" spans="1:19" s="99" customFormat="1" ht="59.25" customHeight="1" thickBot="1" x14ac:dyDescent="0.3">
      <c r="A258" s="104"/>
      <c r="B258" s="39">
        <v>11</v>
      </c>
      <c r="C258" s="40">
        <v>5</v>
      </c>
      <c r="D258" s="45">
        <v>160030</v>
      </c>
      <c r="E258" s="42" t="s">
        <v>96</v>
      </c>
      <c r="F258" s="43" t="s">
        <v>18</v>
      </c>
      <c r="G258" s="40">
        <v>915</v>
      </c>
      <c r="H258" s="45" t="s">
        <v>97</v>
      </c>
      <c r="I258" s="45" t="s">
        <v>66</v>
      </c>
      <c r="J258" s="40">
        <v>1150160030</v>
      </c>
      <c r="K258" s="40">
        <v>831</v>
      </c>
      <c r="L258" s="76">
        <v>0</v>
      </c>
      <c r="M258" s="76">
        <v>5</v>
      </c>
      <c r="N258" s="76">
        <v>5</v>
      </c>
      <c r="O258" s="77"/>
      <c r="P258" s="78"/>
      <c r="Q258" s="67">
        <v>0</v>
      </c>
      <c r="R258" s="68">
        <f t="shared" si="143"/>
        <v>100</v>
      </c>
      <c r="S258" s="121"/>
    </row>
    <row r="259" spans="1:19" s="6" customFormat="1" ht="59.25" customHeight="1" x14ac:dyDescent="0.25">
      <c r="A259" s="12"/>
      <c r="B259" s="179">
        <v>11</v>
      </c>
      <c r="C259" s="169">
        <v>5</v>
      </c>
      <c r="D259" s="170"/>
      <c r="E259" s="139" t="s">
        <v>129</v>
      </c>
      <c r="F259" s="180" t="s">
        <v>19</v>
      </c>
      <c r="G259" s="123">
        <v>916</v>
      </c>
      <c r="H259" s="132" t="s">
        <v>97</v>
      </c>
      <c r="I259" s="132" t="s">
        <v>66</v>
      </c>
      <c r="J259" s="123">
        <v>1150100000</v>
      </c>
      <c r="K259" s="123"/>
      <c r="L259" s="164">
        <f>L260</f>
        <v>14893.7</v>
      </c>
      <c r="M259" s="164">
        <f t="shared" ref="M259:N259" si="151">M260</f>
        <v>19285.099999999999</v>
      </c>
      <c r="N259" s="164">
        <f t="shared" si="151"/>
        <v>18655.731069999998</v>
      </c>
      <c r="O259" s="165"/>
      <c r="P259" s="166"/>
      <c r="Q259" s="50">
        <f t="shared" si="142"/>
        <v>125.25921074011157</v>
      </c>
      <c r="R259" s="51">
        <f t="shared" si="143"/>
        <v>96.736501599680579</v>
      </c>
      <c r="S259" s="140"/>
    </row>
    <row r="260" spans="1:19" s="1" customFormat="1" ht="31.5" x14ac:dyDescent="0.25">
      <c r="A260" s="24"/>
      <c r="B260" s="38">
        <v>11</v>
      </c>
      <c r="C260" s="29">
        <v>5</v>
      </c>
      <c r="D260" s="33">
        <v>160030</v>
      </c>
      <c r="E260" s="27" t="s">
        <v>130</v>
      </c>
      <c r="F260" s="25" t="s">
        <v>19</v>
      </c>
      <c r="G260" s="29">
        <v>916</v>
      </c>
      <c r="H260" s="33" t="s">
        <v>97</v>
      </c>
      <c r="I260" s="33" t="s">
        <v>66</v>
      </c>
      <c r="J260" s="29">
        <v>1150160030</v>
      </c>
      <c r="K260" s="29">
        <v>0</v>
      </c>
      <c r="L260" s="34">
        <f>SUM(L261:L266)</f>
        <v>14893.7</v>
      </c>
      <c r="M260" s="34">
        <f t="shared" ref="M260:N260" si="152">SUM(M261:M266)</f>
        <v>19285.099999999999</v>
      </c>
      <c r="N260" s="34">
        <f t="shared" si="152"/>
        <v>18655.731069999998</v>
      </c>
      <c r="O260" s="71"/>
      <c r="P260" s="72"/>
      <c r="Q260" s="59">
        <f t="shared" si="142"/>
        <v>125.25921074011157</v>
      </c>
      <c r="R260" s="60">
        <f t="shared" si="143"/>
        <v>96.736501599680579</v>
      </c>
      <c r="S260" s="121"/>
    </row>
    <row r="261" spans="1:19" s="99" customFormat="1" ht="31.5" x14ac:dyDescent="0.25">
      <c r="A261" s="104"/>
      <c r="B261" s="38">
        <v>11</v>
      </c>
      <c r="C261" s="29">
        <v>5</v>
      </c>
      <c r="D261" s="33">
        <v>160030</v>
      </c>
      <c r="E261" s="30" t="s">
        <v>98</v>
      </c>
      <c r="F261" s="25" t="s">
        <v>19</v>
      </c>
      <c r="G261" s="29">
        <v>916</v>
      </c>
      <c r="H261" s="33" t="s">
        <v>97</v>
      </c>
      <c r="I261" s="33" t="s">
        <v>66</v>
      </c>
      <c r="J261" s="29">
        <v>1150160030</v>
      </c>
      <c r="K261" s="29">
        <v>121</v>
      </c>
      <c r="L261" s="34">
        <v>9437.2000000000007</v>
      </c>
      <c r="M261" s="34">
        <v>12338.2842</v>
      </c>
      <c r="N261" s="34">
        <v>12338.214029999999</v>
      </c>
      <c r="O261" s="71"/>
      <c r="P261" s="72"/>
      <c r="Q261" s="59">
        <f t="shared" si="142"/>
        <v>130.74019868181239</v>
      </c>
      <c r="R261" s="60">
        <f t="shared" si="143"/>
        <v>99.999431282349605</v>
      </c>
      <c r="S261" s="121"/>
    </row>
    <row r="262" spans="1:19" s="99" customFormat="1" ht="75" customHeight="1" x14ac:dyDescent="0.25">
      <c r="A262" s="104"/>
      <c r="B262" s="38">
        <v>11</v>
      </c>
      <c r="C262" s="29">
        <v>5</v>
      </c>
      <c r="D262" s="33">
        <v>160030</v>
      </c>
      <c r="E262" s="30" t="s">
        <v>90</v>
      </c>
      <c r="F262" s="25" t="s">
        <v>19</v>
      </c>
      <c r="G262" s="29">
        <v>916</v>
      </c>
      <c r="H262" s="33" t="s">
        <v>97</v>
      </c>
      <c r="I262" s="33" t="s">
        <v>66</v>
      </c>
      <c r="J262" s="29">
        <v>1150160030</v>
      </c>
      <c r="K262" s="29">
        <v>129</v>
      </c>
      <c r="L262" s="34">
        <v>2850</v>
      </c>
      <c r="M262" s="34">
        <v>3726.1619999999998</v>
      </c>
      <c r="N262" s="34">
        <v>3411.75857</v>
      </c>
      <c r="O262" s="71"/>
      <c r="P262" s="72"/>
      <c r="Q262" s="59">
        <f t="shared" si="142"/>
        <v>119.71082701754385</v>
      </c>
      <c r="R262" s="60">
        <f t="shared" si="143"/>
        <v>91.562271581321482</v>
      </c>
      <c r="S262" s="121"/>
    </row>
    <row r="263" spans="1:19" s="99" customFormat="1" ht="31.5" x14ac:dyDescent="0.25">
      <c r="A263" s="104"/>
      <c r="B263" s="38">
        <v>11</v>
      </c>
      <c r="C263" s="29">
        <v>5</v>
      </c>
      <c r="D263" s="33">
        <v>160030</v>
      </c>
      <c r="E263" s="30" t="s">
        <v>43</v>
      </c>
      <c r="F263" s="25" t="s">
        <v>19</v>
      </c>
      <c r="G263" s="29">
        <v>916</v>
      </c>
      <c r="H263" s="33" t="s">
        <v>97</v>
      </c>
      <c r="I263" s="33" t="s">
        <v>66</v>
      </c>
      <c r="J263" s="29">
        <v>1150160030</v>
      </c>
      <c r="K263" s="29">
        <v>244</v>
      </c>
      <c r="L263" s="34">
        <v>2589.5</v>
      </c>
      <c r="M263" s="34">
        <v>2729.9</v>
      </c>
      <c r="N263" s="34">
        <v>2422.4657000000002</v>
      </c>
      <c r="O263" s="71"/>
      <c r="P263" s="72"/>
      <c r="Q263" s="59">
        <f t="shared" si="142"/>
        <v>93.549553967947489</v>
      </c>
      <c r="R263" s="60">
        <f t="shared" si="143"/>
        <v>88.738257811641446</v>
      </c>
      <c r="S263" s="121"/>
    </row>
    <row r="264" spans="1:19" s="99" customFormat="1" ht="50.25" customHeight="1" x14ac:dyDescent="0.25">
      <c r="A264" s="104"/>
      <c r="B264" s="38">
        <v>11</v>
      </c>
      <c r="C264" s="29">
        <v>5</v>
      </c>
      <c r="D264" s="33">
        <v>160030</v>
      </c>
      <c r="E264" s="30" t="s">
        <v>100</v>
      </c>
      <c r="F264" s="25" t="s">
        <v>19</v>
      </c>
      <c r="G264" s="29">
        <v>916</v>
      </c>
      <c r="H264" s="33" t="s">
        <v>97</v>
      </c>
      <c r="I264" s="33" t="s">
        <v>66</v>
      </c>
      <c r="J264" s="29">
        <v>1150160030</v>
      </c>
      <c r="K264" s="29">
        <v>321</v>
      </c>
      <c r="L264" s="34">
        <v>0</v>
      </c>
      <c r="M264" s="34">
        <v>473.75380000000001</v>
      </c>
      <c r="N264" s="34">
        <v>473.75380000000001</v>
      </c>
      <c r="O264" s="71"/>
      <c r="P264" s="72"/>
      <c r="Q264" s="59">
        <v>0</v>
      </c>
      <c r="R264" s="60">
        <f t="shared" si="143"/>
        <v>100</v>
      </c>
      <c r="S264" s="121"/>
    </row>
    <row r="265" spans="1:19" s="99" customFormat="1" ht="66.75" customHeight="1" x14ac:dyDescent="0.25">
      <c r="A265" s="104"/>
      <c r="B265" s="38">
        <v>11</v>
      </c>
      <c r="C265" s="29">
        <v>5</v>
      </c>
      <c r="D265" s="33">
        <v>160030</v>
      </c>
      <c r="E265" s="30" t="s">
        <v>96</v>
      </c>
      <c r="F265" s="25" t="s">
        <v>19</v>
      </c>
      <c r="G265" s="29">
        <v>916</v>
      </c>
      <c r="H265" s="33" t="s">
        <v>97</v>
      </c>
      <c r="I265" s="33" t="s">
        <v>66</v>
      </c>
      <c r="J265" s="29">
        <v>1150160030</v>
      </c>
      <c r="K265" s="29">
        <v>831</v>
      </c>
      <c r="L265" s="34">
        <v>0</v>
      </c>
      <c r="M265" s="34">
        <v>9.0826100000000007</v>
      </c>
      <c r="N265" s="34">
        <v>9.0826100000000007</v>
      </c>
      <c r="O265" s="71"/>
      <c r="P265" s="72"/>
      <c r="Q265" s="59">
        <v>0</v>
      </c>
      <c r="R265" s="60">
        <f t="shared" si="143"/>
        <v>100</v>
      </c>
      <c r="S265" s="121"/>
    </row>
    <row r="266" spans="1:19" s="99" customFormat="1" ht="32.25" thickBot="1" x14ac:dyDescent="0.3">
      <c r="A266" s="104"/>
      <c r="B266" s="39">
        <v>11</v>
      </c>
      <c r="C266" s="40">
        <v>5</v>
      </c>
      <c r="D266" s="45">
        <v>160030</v>
      </c>
      <c r="E266" s="42" t="s">
        <v>93</v>
      </c>
      <c r="F266" s="43" t="s">
        <v>19</v>
      </c>
      <c r="G266" s="40">
        <v>916</v>
      </c>
      <c r="H266" s="45" t="s">
        <v>97</v>
      </c>
      <c r="I266" s="45" t="s">
        <v>66</v>
      </c>
      <c r="J266" s="40">
        <v>1150160030</v>
      </c>
      <c r="K266" s="40">
        <v>853</v>
      </c>
      <c r="L266" s="76">
        <v>17</v>
      </c>
      <c r="M266" s="76">
        <v>7.9173900000000001</v>
      </c>
      <c r="N266" s="76">
        <v>0.45635999999999999</v>
      </c>
      <c r="O266" s="77"/>
      <c r="P266" s="78"/>
      <c r="Q266" s="67">
        <f t="shared" si="142"/>
        <v>2.6844705882352939</v>
      </c>
      <c r="R266" s="68">
        <f t="shared" si="143"/>
        <v>5.7640207189490473</v>
      </c>
      <c r="S266" s="121"/>
    </row>
    <row r="267" spans="1:19" s="6" customFormat="1" ht="47.25" x14ac:dyDescent="0.25">
      <c r="A267" s="12"/>
      <c r="B267" s="179">
        <v>11</v>
      </c>
      <c r="C267" s="169">
        <v>5</v>
      </c>
      <c r="D267" s="170"/>
      <c r="E267" s="139" t="s">
        <v>129</v>
      </c>
      <c r="F267" s="180" t="s">
        <v>20</v>
      </c>
      <c r="G267" s="123">
        <v>917</v>
      </c>
      <c r="H267" s="132" t="s">
        <v>97</v>
      </c>
      <c r="I267" s="132" t="s">
        <v>66</v>
      </c>
      <c r="J267" s="123">
        <v>1150100000</v>
      </c>
      <c r="K267" s="123"/>
      <c r="L267" s="164">
        <f>SUM(L268,L274)</f>
        <v>15783.400000000001</v>
      </c>
      <c r="M267" s="164">
        <f t="shared" ref="M267:N267" si="153">SUM(M268,M274)</f>
        <v>20502.60455</v>
      </c>
      <c r="N267" s="164">
        <f t="shared" si="153"/>
        <v>20009.795269999999</v>
      </c>
      <c r="O267" s="165"/>
      <c r="P267" s="166"/>
      <c r="Q267" s="50">
        <f t="shared" si="142"/>
        <v>126.77747044363063</v>
      </c>
      <c r="R267" s="51">
        <f t="shared" si="143"/>
        <v>97.596357678371163</v>
      </c>
      <c r="S267" s="140"/>
    </row>
    <row r="268" spans="1:19" s="1" customFormat="1" ht="35.25" customHeight="1" x14ac:dyDescent="0.25">
      <c r="A268" s="24"/>
      <c r="B268" s="38">
        <v>11</v>
      </c>
      <c r="C268" s="29">
        <v>5</v>
      </c>
      <c r="D268" s="33">
        <v>160030</v>
      </c>
      <c r="E268" s="27" t="s">
        <v>130</v>
      </c>
      <c r="F268" s="25" t="s">
        <v>20</v>
      </c>
      <c r="G268" s="29">
        <v>917</v>
      </c>
      <c r="H268" s="33" t="s">
        <v>97</v>
      </c>
      <c r="I268" s="33" t="s">
        <v>66</v>
      </c>
      <c r="J268" s="29">
        <v>1150160030</v>
      </c>
      <c r="K268" s="29">
        <v>0</v>
      </c>
      <c r="L268" s="34">
        <f>SUM(L269:L273)</f>
        <v>15783.400000000001</v>
      </c>
      <c r="M268" s="34">
        <f t="shared" ref="M268:N268" si="154">SUM(M269:M273)</f>
        <v>20473.80431</v>
      </c>
      <c r="N268" s="34">
        <f t="shared" si="154"/>
        <v>19980.995029999998</v>
      </c>
      <c r="O268" s="71"/>
      <c r="P268" s="72"/>
      <c r="Q268" s="59">
        <f t="shared" si="142"/>
        <v>126.59499873284588</v>
      </c>
      <c r="R268" s="60">
        <f t="shared" si="143"/>
        <v>97.592976505302929</v>
      </c>
      <c r="S268" s="121"/>
    </row>
    <row r="269" spans="1:19" s="1" customFormat="1" ht="35.25" customHeight="1" x14ac:dyDescent="0.25">
      <c r="A269" s="24"/>
      <c r="B269" s="38">
        <v>11</v>
      </c>
      <c r="C269" s="29">
        <v>5</v>
      </c>
      <c r="D269" s="33">
        <v>160030</v>
      </c>
      <c r="E269" s="30" t="s">
        <v>98</v>
      </c>
      <c r="F269" s="25" t="s">
        <v>20</v>
      </c>
      <c r="G269" s="29">
        <v>917</v>
      </c>
      <c r="H269" s="33" t="s">
        <v>97</v>
      </c>
      <c r="I269" s="33" t="s">
        <v>66</v>
      </c>
      <c r="J269" s="29">
        <v>1150160030</v>
      </c>
      <c r="K269" s="29">
        <v>121</v>
      </c>
      <c r="L269" s="34">
        <v>9414.7000000000007</v>
      </c>
      <c r="M269" s="34">
        <v>12657.598410000001</v>
      </c>
      <c r="N269" s="34">
        <v>12653.418369999999</v>
      </c>
      <c r="O269" s="71"/>
      <c r="P269" s="72"/>
      <c r="Q269" s="59">
        <f t="shared" si="142"/>
        <v>134.40065397729083</v>
      </c>
      <c r="R269" s="60">
        <f t="shared" si="143"/>
        <v>99.966976041863532</v>
      </c>
      <c r="S269" s="121"/>
    </row>
    <row r="270" spans="1:19" s="1" customFormat="1" ht="35.25" customHeight="1" x14ac:dyDescent="0.25">
      <c r="A270" s="24"/>
      <c r="B270" s="38">
        <v>11</v>
      </c>
      <c r="C270" s="29">
        <v>5</v>
      </c>
      <c r="D270" s="33">
        <v>160030</v>
      </c>
      <c r="E270" s="30" t="s">
        <v>90</v>
      </c>
      <c r="F270" s="25" t="s">
        <v>20</v>
      </c>
      <c r="G270" s="29">
        <v>917</v>
      </c>
      <c r="H270" s="33" t="s">
        <v>97</v>
      </c>
      <c r="I270" s="33" t="s">
        <v>66</v>
      </c>
      <c r="J270" s="29">
        <v>1150160030</v>
      </c>
      <c r="K270" s="29">
        <v>129</v>
      </c>
      <c r="L270" s="34">
        <v>2843.2</v>
      </c>
      <c r="M270" s="34">
        <v>3653.2</v>
      </c>
      <c r="N270" s="34">
        <v>3652.3545300000001</v>
      </c>
      <c r="O270" s="71"/>
      <c r="P270" s="72"/>
      <c r="Q270" s="59">
        <f t="shared" si="142"/>
        <v>128.45928988463703</v>
      </c>
      <c r="R270" s="60">
        <f t="shared" si="143"/>
        <v>99.976856728347755</v>
      </c>
      <c r="S270" s="121"/>
    </row>
    <row r="271" spans="1:19" s="1" customFormat="1" ht="35.25" customHeight="1" x14ac:dyDescent="0.25">
      <c r="A271" s="24"/>
      <c r="B271" s="38">
        <v>11</v>
      </c>
      <c r="C271" s="29">
        <v>5</v>
      </c>
      <c r="D271" s="33">
        <v>160030</v>
      </c>
      <c r="E271" s="30" t="s">
        <v>43</v>
      </c>
      <c r="F271" s="25" t="s">
        <v>20</v>
      </c>
      <c r="G271" s="29">
        <v>917</v>
      </c>
      <c r="H271" s="33" t="s">
        <v>97</v>
      </c>
      <c r="I271" s="33" t="s">
        <v>66</v>
      </c>
      <c r="J271" s="29">
        <v>1150160030</v>
      </c>
      <c r="K271" s="29">
        <v>244</v>
      </c>
      <c r="L271" s="34">
        <v>3498.5</v>
      </c>
      <c r="M271" s="34">
        <v>3780.9</v>
      </c>
      <c r="N271" s="34">
        <v>3319.9026600000002</v>
      </c>
      <c r="O271" s="71"/>
      <c r="P271" s="72"/>
      <c r="Q271" s="59">
        <f t="shared" si="142"/>
        <v>94.895031013291415</v>
      </c>
      <c r="R271" s="60">
        <f t="shared" si="143"/>
        <v>87.807206220741094</v>
      </c>
      <c r="S271" s="121"/>
    </row>
    <row r="272" spans="1:19" s="1" customFormat="1" ht="35.25" customHeight="1" x14ac:dyDescent="0.25">
      <c r="A272" s="24"/>
      <c r="B272" s="38">
        <v>11</v>
      </c>
      <c r="C272" s="29">
        <v>5</v>
      </c>
      <c r="D272" s="33">
        <v>160030</v>
      </c>
      <c r="E272" s="30" t="s">
        <v>100</v>
      </c>
      <c r="F272" s="25" t="s">
        <v>20</v>
      </c>
      <c r="G272" s="29">
        <v>917</v>
      </c>
      <c r="H272" s="33" t="s">
        <v>97</v>
      </c>
      <c r="I272" s="33" t="s">
        <v>66</v>
      </c>
      <c r="J272" s="29">
        <v>1150160030</v>
      </c>
      <c r="K272" s="29">
        <v>321</v>
      </c>
      <c r="L272" s="34">
        <v>0</v>
      </c>
      <c r="M272" s="34">
        <v>355.10590000000002</v>
      </c>
      <c r="N272" s="34">
        <v>355.10158999999999</v>
      </c>
      <c r="O272" s="71"/>
      <c r="P272" s="72"/>
      <c r="Q272" s="59">
        <v>0</v>
      </c>
      <c r="R272" s="60">
        <f t="shared" si="143"/>
        <v>99.99878627755831</v>
      </c>
      <c r="S272" s="121"/>
    </row>
    <row r="273" spans="1:19" s="1" customFormat="1" ht="35.25" customHeight="1" x14ac:dyDescent="0.25">
      <c r="A273" s="24"/>
      <c r="B273" s="38">
        <v>11</v>
      </c>
      <c r="C273" s="29">
        <v>5</v>
      </c>
      <c r="D273" s="33">
        <v>160030</v>
      </c>
      <c r="E273" s="30" t="s">
        <v>93</v>
      </c>
      <c r="F273" s="25" t="s">
        <v>20</v>
      </c>
      <c r="G273" s="29">
        <v>917</v>
      </c>
      <c r="H273" s="33" t="s">
        <v>97</v>
      </c>
      <c r="I273" s="33" t="s">
        <v>66</v>
      </c>
      <c r="J273" s="29">
        <v>1150160030</v>
      </c>
      <c r="K273" s="29">
        <v>853</v>
      </c>
      <c r="L273" s="34">
        <v>27</v>
      </c>
      <c r="M273" s="34">
        <v>27</v>
      </c>
      <c r="N273" s="34">
        <v>0.21787999999999999</v>
      </c>
      <c r="O273" s="71"/>
      <c r="P273" s="72"/>
      <c r="Q273" s="59">
        <f t="shared" si="142"/>
        <v>0.80696296296296299</v>
      </c>
      <c r="R273" s="60">
        <f t="shared" si="143"/>
        <v>0.80696296296296299</v>
      </c>
      <c r="S273" s="121"/>
    </row>
    <row r="274" spans="1:19" s="99" customFormat="1" ht="84.75" customHeight="1" x14ac:dyDescent="0.25">
      <c r="A274" s="104"/>
      <c r="B274" s="38">
        <v>11</v>
      </c>
      <c r="C274" s="29">
        <v>5</v>
      </c>
      <c r="D274" s="33">
        <v>160350</v>
      </c>
      <c r="E274" s="27" t="s">
        <v>102</v>
      </c>
      <c r="F274" s="25" t="s">
        <v>20</v>
      </c>
      <c r="G274" s="29">
        <v>917</v>
      </c>
      <c r="H274" s="33" t="s">
        <v>97</v>
      </c>
      <c r="I274" s="33" t="s">
        <v>133</v>
      </c>
      <c r="J274" s="29">
        <v>1110160350</v>
      </c>
      <c r="K274" s="32">
        <v>0</v>
      </c>
      <c r="L274" s="34">
        <f>SUM(L275:L276)</f>
        <v>0</v>
      </c>
      <c r="M274" s="34">
        <f t="shared" ref="M274:N274" si="155">SUM(M275:M276)</f>
        <v>28.800240000000002</v>
      </c>
      <c r="N274" s="34">
        <f t="shared" si="155"/>
        <v>28.800240000000002</v>
      </c>
      <c r="O274" s="71"/>
      <c r="P274" s="72"/>
      <c r="Q274" s="59">
        <v>0</v>
      </c>
      <c r="R274" s="60">
        <f t="shared" si="143"/>
        <v>100</v>
      </c>
      <c r="S274" s="121"/>
    </row>
    <row r="275" spans="1:19" s="99" customFormat="1" ht="31.5" x14ac:dyDescent="0.25">
      <c r="A275" s="104"/>
      <c r="B275" s="38">
        <v>11</v>
      </c>
      <c r="C275" s="29">
        <v>5</v>
      </c>
      <c r="D275" s="33">
        <v>160350</v>
      </c>
      <c r="E275" s="27" t="s">
        <v>98</v>
      </c>
      <c r="F275" s="25" t="s">
        <v>20</v>
      </c>
      <c r="G275" s="29">
        <v>917</v>
      </c>
      <c r="H275" s="33" t="s">
        <v>97</v>
      </c>
      <c r="I275" s="33" t="s">
        <v>133</v>
      </c>
      <c r="J275" s="29">
        <v>1110160350</v>
      </c>
      <c r="K275" s="32">
        <v>121</v>
      </c>
      <c r="L275" s="34">
        <v>0</v>
      </c>
      <c r="M275" s="34">
        <v>22.12</v>
      </c>
      <c r="N275" s="34">
        <v>22.12</v>
      </c>
      <c r="O275" s="71"/>
      <c r="P275" s="72"/>
      <c r="Q275" s="59">
        <v>0</v>
      </c>
      <c r="R275" s="60">
        <f t="shared" si="143"/>
        <v>100</v>
      </c>
      <c r="S275" s="121"/>
    </row>
    <row r="276" spans="1:19" s="99" customFormat="1" ht="75.75" customHeight="1" thickBot="1" x14ac:dyDescent="0.3">
      <c r="A276" s="104"/>
      <c r="B276" s="39">
        <v>11</v>
      </c>
      <c r="C276" s="40">
        <v>5</v>
      </c>
      <c r="D276" s="45">
        <v>160350</v>
      </c>
      <c r="E276" s="118" t="s">
        <v>90</v>
      </c>
      <c r="F276" s="43" t="s">
        <v>20</v>
      </c>
      <c r="G276" s="40">
        <v>917</v>
      </c>
      <c r="H276" s="45" t="s">
        <v>97</v>
      </c>
      <c r="I276" s="45" t="s">
        <v>133</v>
      </c>
      <c r="J276" s="40">
        <v>1110160350</v>
      </c>
      <c r="K276" s="41">
        <v>129</v>
      </c>
      <c r="L276" s="76">
        <v>0</v>
      </c>
      <c r="M276" s="76">
        <v>6.6802400000000004</v>
      </c>
      <c r="N276" s="76">
        <v>6.6802400000000004</v>
      </c>
      <c r="O276" s="77"/>
      <c r="P276" s="78"/>
      <c r="Q276" s="67">
        <v>0</v>
      </c>
      <c r="R276" s="68">
        <f t="shared" si="143"/>
        <v>100</v>
      </c>
      <c r="S276" s="121"/>
    </row>
    <row r="277" spans="1:19" s="99" customFormat="1" x14ac:dyDescent="0.25">
      <c r="A277" s="104"/>
    </row>
    <row r="278" spans="1:19" s="99" customFormat="1" x14ac:dyDescent="0.25">
      <c r="A278" s="104"/>
    </row>
    <row r="279" spans="1:19" s="1" customFormat="1" x14ac:dyDescent="0.25">
      <c r="A279" s="24"/>
      <c r="B279" s="12"/>
      <c r="C279" s="12"/>
      <c r="D279" s="13"/>
      <c r="E279" s="12"/>
      <c r="F279" s="12"/>
      <c r="G279" s="12"/>
      <c r="H279" s="12"/>
      <c r="I279" s="12"/>
      <c r="J279" s="12"/>
      <c r="K279" s="12"/>
      <c r="L279" s="12"/>
      <c r="M279" s="12"/>
      <c r="N279" s="14"/>
      <c r="O279" s="14"/>
      <c r="P279" s="90"/>
      <c r="Q279" s="12"/>
      <c r="R279" s="12"/>
    </row>
    <row r="280" spans="1:19" s="1" customFormat="1" x14ac:dyDescent="0.25">
      <c r="A280" s="24"/>
      <c r="B280" s="12"/>
      <c r="C280" s="12"/>
      <c r="D280" s="13"/>
      <c r="E280" s="12"/>
      <c r="F280" s="12"/>
      <c r="G280" s="12"/>
      <c r="H280" s="12"/>
      <c r="I280" s="12"/>
      <c r="J280" s="12"/>
      <c r="K280" s="12"/>
      <c r="L280" s="12"/>
      <c r="M280" s="12"/>
      <c r="N280" s="14"/>
      <c r="O280" s="14"/>
      <c r="P280" s="90"/>
      <c r="Q280" s="12"/>
      <c r="R280" s="12"/>
    </row>
    <row r="281" spans="1:19" s="1" customFormat="1" x14ac:dyDescent="0.25">
      <c r="A281" s="24"/>
      <c r="B281" s="12"/>
      <c r="C281" s="12"/>
      <c r="D281" s="13"/>
      <c r="E281" s="12"/>
      <c r="F281" s="12"/>
      <c r="G281" s="12"/>
      <c r="H281" s="12"/>
      <c r="I281" s="12"/>
      <c r="J281" s="12"/>
      <c r="K281" s="12"/>
      <c r="L281" s="12"/>
      <c r="M281" s="12"/>
      <c r="N281" s="14"/>
      <c r="O281" s="14"/>
      <c r="P281" s="90"/>
      <c r="Q281" s="12"/>
      <c r="R281" s="12"/>
    </row>
    <row r="282" spans="1:19" s="1" customFormat="1" x14ac:dyDescent="0.25">
      <c r="A282" s="24"/>
      <c r="B282" s="12"/>
      <c r="C282" s="12"/>
      <c r="D282" s="13"/>
      <c r="E282" s="12"/>
      <c r="F282" s="12"/>
      <c r="G282" s="12"/>
      <c r="H282" s="12"/>
      <c r="I282" s="12"/>
      <c r="J282" s="12"/>
      <c r="K282" s="12"/>
      <c r="L282" s="12"/>
      <c r="M282" s="12"/>
      <c r="N282" s="14"/>
      <c r="O282" s="14"/>
      <c r="P282" s="90"/>
      <c r="Q282" s="12"/>
      <c r="R282" s="12"/>
    </row>
    <row r="283" spans="1:19" s="1" customFormat="1" ht="26.25" customHeight="1" x14ac:dyDescent="0.25">
      <c r="A283" s="24"/>
      <c r="B283" s="200" t="s">
        <v>135</v>
      </c>
      <c r="C283" s="200"/>
      <c r="D283" s="200"/>
      <c r="E283" s="200"/>
      <c r="F283" s="200"/>
      <c r="G283" s="12"/>
      <c r="H283" s="12"/>
      <c r="I283" s="12"/>
      <c r="K283" s="12"/>
      <c r="L283" s="12"/>
      <c r="M283" s="12"/>
      <c r="N283" s="14"/>
      <c r="O283" s="14"/>
      <c r="P283" s="90"/>
      <c r="Q283" s="219" t="s">
        <v>128</v>
      </c>
      <c r="R283" s="219"/>
    </row>
    <row r="284" spans="1:19" s="1" customFormat="1" x14ac:dyDescent="0.25">
      <c r="A284" s="24"/>
      <c r="B284" s="12"/>
      <c r="C284" s="12"/>
      <c r="D284" s="13"/>
      <c r="E284" s="12"/>
      <c r="F284" s="12"/>
      <c r="G284" s="12"/>
      <c r="H284" s="12"/>
      <c r="I284" s="12"/>
      <c r="J284" s="12"/>
      <c r="K284" s="12"/>
      <c r="L284" s="12"/>
      <c r="M284" s="12"/>
      <c r="N284" s="14"/>
      <c r="O284" s="14"/>
      <c r="P284" s="90"/>
      <c r="Q284" s="12"/>
      <c r="R284" s="12"/>
    </row>
    <row r="285" spans="1:19" s="1" customFormat="1" x14ac:dyDescent="0.25">
      <c r="A285" s="24"/>
      <c r="B285" s="12"/>
      <c r="C285" s="12"/>
      <c r="D285" s="13"/>
      <c r="E285" s="12"/>
      <c r="F285" s="12"/>
      <c r="G285" s="12"/>
      <c r="H285" s="12"/>
      <c r="I285" s="12"/>
      <c r="J285" s="12"/>
      <c r="K285" s="12"/>
      <c r="L285" s="12"/>
      <c r="M285" s="12"/>
      <c r="N285" s="14"/>
      <c r="O285" s="14"/>
      <c r="P285" s="90"/>
      <c r="Q285" s="12"/>
      <c r="R285" s="12"/>
    </row>
    <row r="286" spans="1:19" s="1" customFormat="1" x14ac:dyDescent="0.25">
      <c r="B286" s="6"/>
      <c r="C286" s="6"/>
      <c r="D286" s="4"/>
      <c r="E286" s="6"/>
      <c r="F286" s="6"/>
      <c r="G286" s="6"/>
      <c r="H286" s="6"/>
      <c r="I286" s="6"/>
      <c r="J286" s="6"/>
      <c r="K286" s="6"/>
      <c r="L286" s="6"/>
      <c r="M286" s="6"/>
      <c r="N286" s="5"/>
      <c r="O286" s="5"/>
      <c r="P286" s="7"/>
      <c r="Q286" s="6"/>
      <c r="R286" s="6"/>
    </row>
    <row r="287" spans="1:19" s="1" customFormat="1" x14ac:dyDescent="0.25">
      <c r="B287" s="6"/>
      <c r="C287" s="6"/>
      <c r="D287" s="4"/>
      <c r="E287" s="6"/>
      <c r="F287" s="6"/>
      <c r="G287" s="6"/>
      <c r="H287" s="6"/>
      <c r="I287" s="6"/>
      <c r="J287" s="6"/>
      <c r="K287" s="6"/>
      <c r="L287" s="6"/>
      <c r="M287" s="6"/>
      <c r="N287" s="5"/>
      <c r="O287" s="5"/>
      <c r="P287" s="7"/>
      <c r="Q287" s="6"/>
      <c r="R287" s="6"/>
    </row>
    <row r="288" spans="1:19" s="1" customFormat="1" x14ac:dyDescent="0.25">
      <c r="B288" s="6"/>
      <c r="C288" s="6"/>
      <c r="D288" s="4"/>
      <c r="E288" s="6"/>
      <c r="F288" s="6"/>
      <c r="G288" s="6"/>
      <c r="H288" s="6"/>
      <c r="I288" s="6"/>
      <c r="J288" s="6"/>
      <c r="K288" s="6"/>
      <c r="L288" s="6"/>
      <c r="M288" s="6"/>
      <c r="N288" s="5"/>
      <c r="O288" s="5"/>
      <c r="P288" s="7"/>
      <c r="Q288" s="6"/>
      <c r="R288" s="6"/>
    </row>
    <row r="289" spans="2:18" s="1" customFormat="1" x14ac:dyDescent="0.25">
      <c r="B289" s="6"/>
      <c r="C289" s="6"/>
      <c r="D289" s="4"/>
      <c r="E289" s="6"/>
      <c r="F289" s="6"/>
      <c r="G289" s="6"/>
      <c r="H289" s="6"/>
      <c r="I289" s="6"/>
      <c r="J289" s="6"/>
      <c r="K289" s="6"/>
      <c r="L289" s="6"/>
      <c r="M289" s="6"/>
      <c r="N289" s="5"/>
      <c r="O289" s="5"/>
      <c r="P289" s="7"/>
      <c r="Q289" s="6"/>
      <c r="R289" s="6"/>
    </row>
    <row r="290" spans="2:18" s="1" customFormat="1" x14ac:dyDescent="0.25">
      <c r="B290" s="6"/>
      <c r="C290" s="6"/>
      <c r="D290" s="4"/>
      <c r="E290" s="6"/>
      <c r="F290" s="6"/>
      <c r="G290" s="6"/>
      <c r="H290" s="6"/>
      <c r="I290" s="6"/>
      <c r="J290" s="6"/>
      <c r="K290" s="6"/>
      <c r="L290" s="6"/>
      <c r="M290" s="6"/>
      <c r="N290" s="5"/>
      <c r="O290" s="5"/>
      <c r="P290" s="7"/>
      <c r="Q290" s="6"/>
      <c r="R290" s="6"/>
    </row>
    <row r="291" spans="2:18" s="1" customFormat="1" x14ac:dyDescent="0.25">
      <c r="B291" s="6"/>
      <c r="C291" s="6"/>
      <c r="D291" s="4"/>
      <c r="E291" s="6"/>
      <c r="F291" s="6"/>
      <c r="G291" s="6"/>
      <c r="H291" s="6"/>
      <c r="I291" s="6"/>
      <c r="J291" s="6"/>
      <c r="K291" s="6"/>
      <c r="L291" s="6"/>
      <c r="M291" s="6"/>
      <c r="N291" s="5"/>
      <c r="O291" s="5"/>
      <c r="P291" s="7"/>
      <c r="Q291" s="6"/>
      <c r="R291" s="6"/>
    </row>
    <row r="292" spans="2:18" s="1" customFormat="1" x14ac:dyDescent="0.25">
      <c r="B292" s="6"/>
      <c r="C292" s="6"/>
      <c r="D292" s="4"/>
      <c r="E292" s="6"/>
      <c r="F292" s="6"/>
      <c r="G292" s="6"/>
      <c r="H292" s="6"/>
      <c r="I292" s="6"/>
      <c r="J292" s="6"/>
      <c r="K292" s="6"/>
      <c r="L292" s="6"/>
      <c r="M292" s="6"/>
      <c r="N292" s="5"/>
      <c r="O292" s="5"/>
      <c r="P292" s="7"/>
      <c r="Q292" s="6"/>
      <c r="R292" s="6"/>
    </row>
    <row r="293" spans="2:18" s="1" customFormat="1" x14ac:dyDescent="0.25">
      <c r="B293" s="6"/>
      <c r="C293" s="6"/>
      <c r="D293" s="4"/>
      <c r="E293" s="6"/>
      <c r="F293" s="6"/>
      <c r="G293" s="6"/>
      <c r="H293" s="6"/>
      <c r="I293" s="6"/>
      <c r="J293" s="6"/>
      <c r="K293" s="6"/>
      <c r="L293" s="6"/>
      <c r="M293" s="6"/>
      <c r="N293" s="5"/>
      <c r="O293" s="5"/>
      <c r="P293" s="7"/>
      <c r="Q293" s="6"/>
      <c r="R293" s="6"/>
    </row>
    <row r="294" spans="2:18" s="1" customFormat="1" x14ac:dyDescent="0.25">
      <c r="B294" s="6"/>
      <c r="C294" s="6"/>
      <c r="D294" s="4"/>
      <c r="E294" s="6"/>
      <c r="F294" s="6"/>
      <c r="G294" s="6"/>
      <c r="H294" s="6"/>
      <c r="I294" s="6"/>
      <c r="J294" s="6"/>
      <c r="K294" s="6"/>
      <c r="L294" s="6"/>
      <c r="M294" s="6"/>
      <c r="N294" s="5"/>
      <c r="O294" s="5"/>
      <c r="P294" s="7"/>
      <c r="Q294" s="6"/>
      <c r="R294" s="6"/>
    </row>
    <row r="295" spans="2:18" s="1" customFormat="1" x14ac:dyDescent="0.25">
      <c r="B295" s="6"/>
      <c r="C295" s="6"/>
      <c r="D295" s="4"/>
      <c r="E295" s="6"/>
      <c r="F295" s="6"/>
      <c r="G295" s="6"/>
      <c r="H295" s="6"/>
      <c r="I295" s="6"/>
      <c r="J295" s="6"/>
      <c r="K295" s="6"/>
      <c r="L295" s="6"/>
      <c r="M295" s="6"/>
      <c r="N295" s="5"/>
      <c r="O295" s="5"/>
      <c r="P295" s="7"/>
      <c r="Q295" s="6"/>
      <c r="R295" s="6"/>
    </row>
    <row r="296" spans="2:18" s="1" customFormat="1" x14ac:dyDescent="0.25">
      <c r="B296" s="6"/>
      <c r="C296" s="6"/>
      <c r="D296" s="4"/>
      <c r="E296" s="6"/>
      <c r="F296" s="6"/>
      <c r="G296" s="6"/>
      <c r="H296" s="6"/>
      <c r="I296" s="6"/>
      <c r="J296" s="6"/>
      <c r="K296" s="6"/>
      <c r="L296" s="6"/>
      <c r="M296" s="6"/>
      <c r="N296" s="5"/>
      <c r="O296" s="5"/>
      <c r="P296" s="7"/>
      <c r="Q296" s="6"/>
      <c r="R296" s="6"/>
    </row>
    <row r="297" spans="2:18" s="1" customFormat="1" x14ac:dyDescent="0.25">
      <c r="B297" s="6"/>
      <c r="C297" s="6"/>
      <c r="D297" s="4"/>
      <c r="E297" s="6"/>
      <c r="F297" s="6"/>
      <c r="G297" s="6"/>
      <c r="H297" s="6"/>
      <c r="I297" s="6"/>
      <c r="J297" s="6"/>
      <c r="K297" s="6"/>
      <c r="L297" s="6"/>
      <c r="M297" s="6"/>
      <c r="N297" s="5"/>
      <c r="O297" s="5"/>
      <c r="P297" s="7"/>
      <c r="Q297" s="6"/>
      <c r="R297" s="6"/>
    </row>
    <row r="298" spans="2:18" s="1" customFormat="1" x14ac:dyDescent="0.25">
      <c r="B298" s="6"/>
      <c r="C298" s="6"/>
      <c r="D298" s="4"/>
      <c r="E298" s="6"/>
      <c r="F298" s="6"/>
      <c r="G298" s="6"/>
      <c r="H298" s="6"/>
      <c r="I298" s="6"/>
      <c r="J298" s="6"/>
      <c r="K298" s="6"/>
      <c r="L298" s="6"/>
      <c r="M298" s="6"/>
      <c r="N298" s="5"/>
      <c r="O298" s="5"/>
      <c r="P298" s="7"/>
      <c r="Q298" s="6"/>
      <c r="R298" s="6"/>
    </row>
    <row r="299" spans="2:18" s="1" customFormat="1" x14ac:dyDescent="0.25">
      <c r="B299" s="6"/>
      <c r="C299" s="6"/>
      <c r="D299" s="4"/>
      <c r="E299" s="6"/>
      <c r="F299" s="6"/>
      <c r="G299" s="6"/>
      <c r="H299" s="6"/>
      <c r="I299" s="6"/>
      <c r="J299" s="6"/>
      <c r="K299" s="6"/>
      <c r="L299" s="6"/>
      <c r="M299" s="6"/>
      <c r="N299" s="5"/>
      <c r="O299" s="5"/>
      <c r="P299" s="7"/>
      <c r="Q299" s="6"/>
      <c r="R299" s="6"/>
    </row>
    <row r="300" spans="2:18" s="1" customFormat="1" x14ac:dyDescent="0.25">
      <c r="B300" s="6"/>
      <c r="C300" s="6"/>
      <c r="D300" s="4"/>
      <c r="E300" s="6"/>
      <c r="F300" s="6"/>
      <c r="G300" s="6"/>
      <c r="H300" s="6"/>
      <c r="I300" s="6"/>
      <c r="J300" s="6"/>
      <c r="K300" s="6"/>
      <c r="L300" s="6"/>
      <c r="M300" s="6"/>
      <c r="N300" s="5"/>
      <c r="O300" s="5"/>
      <c r="P300" s="7"/>
      <c r="Q300" s="6"/>
      <c r="R300" s="6"/>
    </row>
    <row r="301" spans="2:18" s="1" customFormat="1" x14ac:dyDescent="0.25">
      <c r="B301" s="6"/>
      <c r="C301" s="6"/>
      <c r="D301" s="4"/>
      <c r="E301" s="6"/>
      <c r="F301" s="6"/>
      <c r="G301" s="6"/>
      <c r="H301" s="6"/>
      <c r="I301" s="6"/>
      <c r="J301" s="6"/>
      <c r="K301" s="6"/>
      <c r="L301" s="6"/>
      <c r="M301" s="6"/>
      <c r="N301" s="5"/>
      <c r="O301" s="5"/>
      <c r="P301" s="7"/>
      <c r="Q301" s="6"/>
      <c r="R301" s="6"/>
    </row>
    <row r="302" spans="2:18" s="1" customFormat="1" x14ac:dyDescent="0.25">
      <c r="B302" s="6"/>
      <c r="C302" s="6"/>
      <c r="D302" s="4"/>
      <c r="E302" s="6"/>
      <c r="F302" s="6"/>
      <c r="G302" s="6"/>
      <c r="H302" s="6"/>
      <c r="I302" s="6"/>
      <c r="J302" s="6"/>
      <c r="K302" s="6"/>
      <c r="L302" s="6"/>
      <c r="M302" s="6"/>
      <c r="N302" s="5"/>
      <c r="O302" s="5"/>
      <c r="P302" s="7"/>
      <c r="Q302" s="6"/>
      <c r="R302" s="6"/>
    </row>
    <row r="303" spans="2:18" s="1" customFormat="1" x14ac:dyDescent="0.25">
      <c r="B303" s="6"/>
      <c r="C303" s="6"/>
      <c r="D303" s="4"/>
      <c r="E303" s="6"/>
      <c r="F303" s="6"/>
      <c r="G303" s="6"/>
      <c r="H303" s="6"/>
      <c r="I303" s="6"/>
      <c r="J303" s="6"/>
      <c r="K303" s="6"/>
      <c r="L303" s="6"/>
      <c r="M303" s="6"/>
      <c r="N303" s="5"/>
      <c r="O303" s="5"/>
      <c r="P303" s="7"/>
      <c r="Q303" s="6"/>
      <c r="R303" s="6"/>
    </row>
    <row r="304" spans="2:18" s="1" customFormat="1" x14ac:dyDescent="0.25">
      <c r="B304" s="6"/>
      <c r="C304" s="6"/>
      <c r="D304" s="4"/>
      <c r="E304" s="6"/>
      <c r="F304" s="6"/>
      <c r="G304" s="6"/>
      <c r="H304" s="6"/>
      <c r="I304" s="6"/>
      <c r="J304" s="6"/>
      <c r="K304" s="6"/>
      <c r="L304" s="6"/>
      <c r="M304" s="6"/>
      <c r="N304" s="5"/>
      <c r="O304" s="5"/>
      <c r="P304" s="7"/>
      <c r="Q304" s="6"/>
      <c r="R304" s="6"/>
    </row>
    <row r="305" spans="2:18" s="1" customFormat="1" x14ac:dyDescent="0.25">
      <c r="B305" s="6"/>
      <c r="C305" s="6"/>
      <c r="D305" s="4"/>
      <c r="E305" s="6"/>
      <c r="F305" s="6"/>
      <c r="G305" s="6"/>
      <c r="H305" s="6"/>
      <c r="I305" s="6"/>
      <c r="J305" s="6"/>
      <c r="K305" s="6"/>
      <c r="L305" s="6"/>
      <c r="M305" s="6"/>
      <c r="N305" s="5"/>
      <c r="O305" s="5"/>
      <c r="P305" s="7"/>
      <c r="Q305" s="6"/>
      <c r="R305" s="6"/>
    </row>
    <row r="306" spans="2:18" s="1" customFormat="1" x14ac:dyDescent="0.25">
      <c r="B306" s="6"/>
      <c r="C306" s="6"/>
      <c r="D306" s="4"/>
      <c r="E306" s="6"/>
      <c r="F306" s="6"/>
      <c r="G306" s="6"/>
      <c r="H306" s="6"/>
      <c r="I306" s="6"/>
      <c r="J306" s="6"/>
      <c r="K306" s="6"/>
      <c r="L306" s="6"/>
      <c r="M306" s="6"/>
      <c r="N306" s="5"/>
      <c r="O306" s="5"/>
      <c r="P306" s="7"/>
      <c r="Q306" s="6"/>
      <c r="R306" s="6"/>
    </row>
    <row r="307" spans="2:18" s="1" customFormat="1" x14ac:dyDescent="0.25">
      <c r="B307" s="6"/>
      <c r="C307" s="6"/>
      <c r="D307" s="4"/>
      <c r="E307" s="6"/>
      <c r="F307" s="6"/>
      <c r="G307" s="6"/>
      <c r="H307" s="6"/>
      <c r="I307" s="6"/>
      <c r="J307" s="6"/>
      <c r="K307" s="6"/>
      <c r="L307" s="6"/>
      <c r="M307" s="6"/>
      <c r="N307" s="5"/>
      <c r="O307" s="5"/>
      <c r="P307" s="7"/>
      <c r="Q307" s="6"/>
      <c r="R307" s="6"/>
    </row>
    <row r="308" spans="2:18" s="1" customFormat="1" x14ac:dyDescent="0.25">
      <c r="B308" s="6"/>
      <c r="C308" s="6"/>
      <c r="D308" s="4"/>
      <c r="E308" s="6"/>
      <c r="F308" s="6"/>
      <c r="G308" s="6"/>
      <c r="H308" s="6"/>
      <c r="I308" s="6"/>
      <c r="J308" s="6"/>
      <c r="K308" s="6"/>
      <c r="L308" s="6"/>
      <c r="M308" s="6"/>
      <c r="N308" s="5"/>
      <c r="O308" s="5"/>
      <c r="P308" s="7"/>
      <c r="Q308" s="6"/>
      <c r="R308" s="6"/>
    </row>
    <row r="309" spans="2:18" s="1" customFormat="1" x14ac:dyDescent="0.25">
      <c r="B309" s="6"/>
      <c r="C309" s="6"/>
      <c r="D309" s="4"/>
      <c r="E309" s="6"/>
      <c r="F309" s="6"/>
      <c r="G309" s="6"/>
      <c r="H309" s="6"/>
      <c r="I309" s="6"/>
      <c r="J309" s="6"/>
      <c r="K309" s="6"/>
      <c r="L309" s="6"/>
      <c r="M309" s="6"/>
      <c r="N309" s="5"/>
      <c r="O309" s="5"/>
      <c r="P309" s="7"/>
      <c r="Q309" s="6"/>
      <c r="R309" s="6"/>
    </row>
    <row r="310" spans="2:18" s="1" customFormat="1" x14ac:dyDescent="0.25">
      <c r="B310" s="6"/>
      <c r="C310" s="6"/>
      <c r="D310" s="4"/>
      <c r="E310" s="6"/>
      <c r="F310" s="6"/>
      <c r="G310" s="6"/>
      <c r="H310" s="6"/>
      <c r="I310" s="6"/>
      <c r="J310" s="6"/>
      <c r="K310" s="6"/>
      <c r="L310" s="6"/>
      <c r="M310" s="6"/>
      <c r="N310" s="5"/>
      <c r="O310" s="5"/>
      <c r="P310" s="7"/>
      <c r="Q310" s="6"/>
      <c r="R310" s="6"/>
    </row>
    <row r="311" spans="2:18" s="1" customFormat="1" x14ac:dyDescent="0.25">
      <c r="B311" s="6"/>
      <c r="C311" s="6"/>
      <c r="D311" s="4"/>
      <c r="E311" s="6"/>
      <c r="F311" s="6"/>
      <c r="G311" s="6"/>
      <c r="H311" s="6"/>
      <c r="I311" s="6"/>
      <c r="J311" s="6"/>
      <c r="K311" s="6"/>
      <c r="L311" s="6"/>
      <c r="M311" s="6"/>
      <c r="N311" s="5"/>
      <c r="O311" s="5"/>
      <c r="P311" s="7"/>
      <c r="Q311" s="6"/>
      <c r="R311" s="6"/>
    </row>
    <row r="312" spans="2:18" s="1" customFormat="1" x14ac:dyDescent="0.25">
      <c r="B312" s="6"/>
      <c r="C312" s="6"/>
      <c r="D312" s="4"/>
      <c r="E312" s="6"/>
      <c r="F312" s="6"/>
      <c r="G312" s="6"/>
      <c r="H312" s="6"/>
      <c r="I312" s="6"/>
      <c r="J312" s="6"/>
      <c r="K312" s="6"/>
      <c r="L312" s="6"/>
      <c r="M312" s="6"/>
      <c r="N312" s="5"/>
      <c r="O312" s="5"/>
      <c r="P312" s="7"/>
      <c r="Q312" s="6"/>
      <c r="R312" s="6"/>
    </row>
    <row r="313" spans="2:18" s="1" customFormat="1" x14ac:dyDescent="0.25">
      <c r="B313" s="6"/>
      <c r="C313" s="6"/>
      <c r="D313" s="4"/>
      <c r="E313" s="6"/>
      <c r="F313" s="6"/>
      <c r="G313" s="6"/>
      <c r="H313" s="6"/>
      <c r="I313" s="6"/>
      <c r="J313" s="6"/>
      <c r="K313" s="6"/>
      <c r="L313" s="6"/>
      <c r="M313" s="6"/>
      <c r="N313" s="5"/>
      <c r="O313" s="5"/>
      <c r="P313" s="7"/>
      <c r="Q313" s="6"/>
      <c r="R313" s="6"/>
    </row>
    <row r="314" spans="2:18" s="1" customFormat="1" x14ac:dyDescent="0.25">
      <c r="B314" s="6"/>
      <c r="C314" s="6"/>
      <c r="D314" s="4"/>
      <c r="E314" s="6"/>
      <c r="F314" s="6"/>
      <c r="G314" s="6"/>
      <c r="H314" s="6"/>
      <c r="I314" s="6"/>
      <c r="J314" s="6"/>
      <c r="K314" s="6"/>
      <c r="L314" s="6"/>
      <c r="M314" s="6"/>
      <c r="N314" s="5"/>
      <c r="O314" s="5"/>
      <c r="P314" s="7"/>
      <c r="Q314" s="6"/>
      <c r="R314" s="6"/>
    </row>
    <row r="315" spans="2:18" s="1" customFormat="1" x14ac:dyDescent="0.25">
      <c r="B315" s="6"/>
      <c r="C315" s="6"/>
      <c r="D315" s="4"/>
      <c r="E315" s="6"/>
      <c r="F315" s="6"/>
      <c r="G315" s="6"/>
      <c r="H315" s="6"/>
      <c r="I315" s="6"/>
      <c r="J315" s="6"/>
      <c r="K315" s="6"/>
      <c r="L315" s="6"/>
      <c r="M315" s="6"/>
      <c r="N315" s="5"/>
      <c r="O315" s="5"/>
      <c r="P315" s="7"/>
      <c r="Q315" s="6"/>
      <c r="R315" s="6"/>
    </row>
    <row r="316" spans="2:18" s="1" customFormat="1" x14ac:dyDescent="0.25">
      <c r="B316" s="6"/>
      <c r="C316" s="6"/>
      <c r="D316" s="4"/>
      <c r="E316" s="6"/>
      <c r="F316" s="6"/>
      <c r="G316" s="6"/>
      <c r="H316" s="6"/>
      <c r="I316" s="6"/>
      <c r="J316" s="6"/>
      <c r="K316" s="6"/>
      <c r="L316" s="6"/>
      <c r="M316" s="6"/>
      <c r="N316" s="5"/>
      <c r="O316" s="5"/>
      <c r="P316" s="7"/>
      <c r="Q316" s="6"/>
      <c r="R316" s="6"/>
    </row>
    <row r="317" spans="2:18" s="1" customFormat="1" x14ac:dyDescent="0.25">
      <c r="B317" s="6"/>
      <c r="C317" s="6"/>
      <c r="D317" s="4"/>
      <c r="E317" s="6"/>
      <c r="F317" s="6"/>
      <c r="G317" s="6"/>
      <c r="H317" s="6"/>
      <c r="I317" s="6"/>
      <c r="J317" s="6"/>
      <c r="K317" s="6"/>
      <c r="L317" s="6"/>
      <c r="M317" s="6"/>
      <c r="N317" s="5"/>
      <c r="O317" s="5"/>
      <c r="P317" s="7"/>
      <c r="Q317" s="6"/>
      <c r="R317" s="6"/>
    </row>
    <row r="318" spans="2:18" s="1" customFormat="1" x14ac:dyDescent="0.25">
      <c r="B318" s="6"/>
      <c r="C318" s="6"/>
      <c r="D318" s="4"/>
      <c r="E318" s="6"/>
      <c r="F318" s="6"/>
      <c r="G318" s="6"/>
      <c r="H318" s="6"/>
      <c r="I318" s="6"/>
      <c r="J318" s="6"/>
      <c r="K318" s="6"/>
      <c r="L318" s="6"/>
      <c r="M318" s="6"/>
      <c r="N318" s="5"/>
      <c r="O318" s="5"/>
      <c r="P318" s="7"/>
      <c r="Q318" s="6"/>
      <c r="R318" s="6"/>
    </row>
    <row r="319" spans="2:18" s="1" customFormat="1" x14ac:dyDescent="0.25">
      <c r="B319" s="6"/>
      <c r="C319" s="6"/>
      <c r="D319" s="4"/>
      <c r="E319" s="6"/>
      <c r="F319" s="6"/>
      <c r="G319" s="6"/>
      <c r="H319" s="6"/>
      <c r="I319" s="6"/>
      <c r="J319" s="6"/>
      <c r="K319" s="6"/>
      <c r="L319" s="6"/>
      <c r="M319" s="6"/>
      <c r="N319" s="5"/>
      <c r="O319" s="5"/>
      <c r="P319" s="7"/>
      <c r="Q319" s="6"/>
      <c r="R319" s="6"/>
    </row>
    <row r="320" spans="2:18" s="1" customFormat="1" x14ac:dyDescent="0.25">
      <c r="B320" s="6"/>
      <c r="C320" s="6"/>
      <c r="D320" s="4"/>
      <c r="E320" s="6"/>
      <c r="F320" s="6"/>
      <c r="G320" s="6"/>
      <c r="H320" s="6"/>
      <c r="I320" s="6"/>
      <c r="J320" s="6"/>
      <c r="K320" s="6"/>
      <c r="L320" s="6"/>
      <c r="M320" s="6"/>
      <c r="N320" s="5"/>
      <c r="O320" s="5"/>
      <c r="P320" s="7"/>
      <c r="Q320" s="6"/>
      <c r="R320" s="6"/>
    </row>
    <row r="321" spans="2:18" s="1" customFormat="1" x14ac:dyDescent="0.25">
      <c r="B321" s="6"/>
      <c r="C321" s="6"/>
      <c r="D321" s="4"/>
      <c r="E321" s="6"/>
      <c r="F321" s="6"/>
      <c r="G321" s="6"/>
      <c r="H321" s="6"/>
      <c r="I321" s="6"/>
      <c r="J321" s="6"/>
      <c r="K321" s="6"/>
      <c r="L321" s="6"/>
      <c r="M321" s="6"/>
      <c r="N321" s="5"/>
      <c r="O321" s="5"/>
      <c r="P321" s="7"/>
      <c r="Q321" s="6"/>
      <c r="R321" s="6"/>
    </row>
    <row r="322" spans="2:18" s="1" customFormat="1" x14ac:dyDescent="0.25">
      <c r="B322" s="6"/>
      <c r="C322" s="6"/>
      <c r="D322" s="4"/>
      <c r="E322" s="6"/>
      <c r="F322" s="6"/>
      <c r="G322" s="6"/>
      <c r="H322" s="6"/>
      <c r="I322" s="6"/>
      <c r="J322" s="6"/>
      <c r="K322" s="6"/>
      <c r="L322" s="6"/>
      <c r="M322" s="6"/>
      <c r="N322" s="5"/>
      <c r="O322" s="5"/>
      <c r="P322" s="7"/>
      <c r="Q322" s="6"/>
      <c r="R322" s="6"/>
    </row>
    <row r="323" spans="2:18" s="1" customFormat="1" x14ac:dyDescent="0.25">
      <c r="B323" s="6"/>
      <c r="C323" s="6"/>
      <c r="D323" s="4"/>
      <c r="E323" s="6"/>
      <c r="F323" s="6"/>
      <c r="G323" s="6"/>
      <c r="H323" s="6"/>
      <c r="I323" s="6"/>
      <c r="J323" s="6"/>
      <c r="K323" s="6"/>
      <c r="L323" s="6"/>
      <c r="M323" s="6"/>
      <c r="N323" s="5"/>
      <c r="O323" s="5"/>
      <c r="P323" s="7"/>
      <c r="Q323" s="6"/>
      <c r="R323" s="6"/>
    </row>
    <row r="324" spans="2:18" s="1" customFormat="1" x14ac:dyDescent="0.25">
      <c r="B324" s="6"/>
      <c r="C324" s="6"/>
      <c r="D324" s="4"/>
      <c r="E324" s="6"/>
      <c r="F324" s="6"/>
      <c r="G324" s="6"/>
      <c r="H324" s="6"/>
      <c r="I324" s="6"/>
      <c r="J324" s="6"/>
      <c r="K324" s="6"/>
      <c r="L324" s="6"/>
      <c r="M324" s="6"/>
      <c r="N324" s="5"/>
      <c r="O324" s="5"/>
      <c r="P324" s="7"/>
      <c r="Q324" s="6"/>
      <c r="R324" s="6"/>
    </row>
    <row r="325" spans="2:18" s="1" customFormat="1" x14ac:dyDescent="0.25">
      <c r="B325" s="6"/>
      <c r="C325" s="6"/>
      <c r="D325" s="4"/>
      <c r="E325" s="6"/>
      <c r="F325" s="6"/>
      <c r="G325" s="6"/>
      <c r="H325" s="6"/>
      <c r="I325" s="6"/>
      <c r="J325" s="6"/>
      <c r="K325" s="6"/>
      <c r="L325" s="6"/>
      <c r="M325" s="6"/>
      <c r="N325" s="5"/>
      <c r="O325" s="5"/>
      <c r="P325" s="7"/>
      <c r="Q325" s="6"/>
      <c r="R325" s="6"/>
    </row>
    <row r="326" spans="2:18" s="1" customFormat="1" x14ac:dyDescent="0.25">
      <c r="B326" s="6"/>
      <c r="C326" s="6"/>
      <c r="D326" s="4"/>
      <c r="E326" s="6"/>
      <c r="F326" s="6"/>
      <c r="G326" s="6"/>
      <c r="H326" s="6"/>
      <c r="I326" s="6"/>
      <c r="J326" s="6"/>
      <c r="K326" s="6"/>
      <c r="L326" s="6"/>
      <c r="M326" s="6"/>
      <c r="N326" s="5"/>
      <c r="O326" s="5"/>
      <c r="P326" s="7"/>
      <c r="Q326" s="6"/>
      <c r="R326" s="6"/>
    </row>
    <row r="327" spans="2:18" s="1" customFormat="1" x14ac:dyDescent="0.25">
      <c r="B327" s="6"/>
      <c r="C327" s="6"/>
      <c r="D327" s="4"/>
      <c r="E327" s="6"/>
      <c r="F327" s="6"/>
      <c r="G327" s="6"/>
      <c r="H327" s="6"/>
      <c r="I327" s="6"/>
      <c r="J327" s="6"/>
      <c r="K327" s="6"/>
      <c r="L327" s="6"/>
      <c r="M327" s="6"/>
      <c r="N327" s="5"/>
      <c r="O327" s="5"/>
      <c r="P327" s="7"/>
      <c r="Q327" s="6"/>
      <c r="R327" s="6"/>
    </row>
    <row r="328" spans="2:18" s="1" customFormat="1" x14ac:dyDescent="0.25">
      <c r="B328" s="6"/>
      <c r="C328" s="6"/>
      <c r="D328" s="4"/>
      <c r="E328" s="6"/>
      <c r="F328" s="6"/>
      <c r="G328" s="6"/>
      <c r="H328" s="6"/>
      <c r="I328" s="6"/>
      <c r="J328" s="6"/>
      <c r="K328" s="6"/>
      <c r="L328" s="6"/>
      <c r="M328" s="6"/>
      <c r="N328" s="5"/>
      <c r="O328" s="5"/>
      <c r="P328" s="7"/>
      <c r="Q328" s="6"/>
      <c r="R328" s="6"/>
    </row>
    <row r="329" spans="2:18" s="1" customFormat="1" x14ac:dyDescent="0.25">
      <c r="B329" s="6"/>
      <c r="C329" s="6"/>
      <c r="D329" s="4"/>
      <c r="E329" s="6"/>
      <c r="F329" s="6"/>
      <c r="G329" s="6"/>
      <c r="H329" s="6"/>
      <c r="I329" s="6"/>
      <c r="J329" s="6"/>
      <c r="K329" s="6"/>
      <c r="L329" s="6"/>
      <c r="M329" s="6"/>
      <c r="N329" s="5"/>
      <c r="O329" s="5"/>
      <c r="P329" s="7"/>
      <c r="Q329" s="6"/>
      <c r="R329" s="6"/>
    </row>
    <row r="330" spans="2:18" s="1" customFormat="1" x14ac:dyDescent="0.25">
      <c r="B330" s="6"/>
      <c r="C330" s="6"/>
      <c r="D330" s="4"/>
      <c r="E330" s="6"/>
      <c r="F330" s="6"/>
      <c r="G330" s="6"/>
      <c r="H330" s="6"/>
      <c r="I330" s="6"/>
      <c r="J330" s="6"/>
      <c r="K330" s="6"/>
      <c r="L330" s="6"/>
      <c r="M330" s="6"/>
      <c r="N330" s="5"/>
      <c r="O330" s="5"/>
      <c r="P330" s="7"/>
      <c r="Q330" s="6"/>
      <c r="R330" s="6"/>
    </row>
    <row r="331" spans="2:18" s="1" customFormat="1" x14ac:dyDescent="0.25">
      <c r="B331" s="6"/>
      <c r="C331" s="6"/>
      <c r="D331" s="4"/>
      <c r="E331" s="6"/>
      <c r="F331" s="6"/>
      <c r="G331" s="6"/>
      <c r="H331" s="6"/>
      <c r="I331" s="6"/>
      <c r="J331" s="6"/>
      <c r="K331" s="6"/>
      <c r="L331" s="6"/>
      <c r="M331" s="6"/>
      <c r="N331" s="5"/>
      <c r="O331" s="5"/>
      <c r="P331" s="7"/>
      <c r="Q331" s="6"/>
      <c r="R331" s="6"/>
    </row>
    <row r="332" spans="2:18" s="1" customFormat="1" x14ac:dyDescent="0.25">
      <c r="B332" s="6"/>
      <c r="C332" s="6"/>
      <c r="D332" s="4"/>
      <c r="E332" s="6"/>
      <c r="F332" s="6"/>
      <c r="G332" s="6"/>
      <c r="H332" s="6"/>
      <c r="I332" s="6"/>
      <c r="J332" s="6"/>
      <c r="K332" s="6"/>
      <c r="L332" s="6"/>
      <c r="M332" s="6"/>
      <c r="N332" s="5"/>
      <c r="O332" s="5"/>
      <c r="P332" s="7"/>
      <c r="Q332" s="6"/>
      <c r="R332" s="6"/>
    </row>
    <row r="333" spans="2:18" s="1" customFormat="1" x14ac:dyDescent="0.25">
      <c r="B333" s="6"/>
      <c r="C333" s="6"/>
      <c r="D333" s="4"/>
      <c r="E333" s="6"/>
      <c r="F333" s="6"/>
      <c r="G333" s="6"/>
      <c r="H333" s="6"/>
      <c r="I333" s="6"/>
      <c r="J333" s="6"/>
      <c r="K333" s="6"/>
      <c r="L333" s="6"/>
      <c r="M333" s="6"/>
      <c r="N333" s="5"/>
      <c r="O333" s="5"/>
      <c r="P333" s="7"/>
      <c r="Q333" s="6"/>
      <c r="R333" s="6"/>
    </row>
    <row r="334" spans="2:18" s="1" customFormat="1" x14ac:dyDescent="0.25">
      <c r="B334" s="6"/>
      <c r="C334" s="6"/>
      <c r="D334" s="4"/>
      <c r="E334" s="6"/>
      <c r="F334" s="6"/>
      <c r="G334" s="6"/>
      <c r="H334" s="6"/>
      <c r="I334" s="6"/>
      <c r="J334" s="6"/>
      <c r="K334" s="6"/>
      <c r="L334" s="6"/>
      <c r="M334" s="6"/>
      <c r="N334" s="5"/>
      <c r="O334" s="5"/>
      <c r="P334" s="7"/>
      <c r="Q334" s="6"/>
      <c r="R334" s="6"/>
    </row>
    <row r="335" spans="2:18" s="1" customFormat="1" x14ac:dyDescent="0.25">
      <c r="B335" s="6"/>
      <c r="C335" s="6"/>
      <c r="D335" s="4"/>
      <c r="E335" s="6"/>
      <c r="F335" s="6"/>
      <c r="G335" s="6"/>
      <c r="H335" s="6"/>
      <c r="I335" s="6"/>
      <c r="J335" s="6"/>
      <c r="K335" s="6"/>
      <c r="L335" s="6"/>
      <c r="M335" s="6"/>
      <c r="N335" s="5"/>
      <c r="O335" s="5"/>
      <c r="P335" s="7"/>
      <c r="Q335" s="6"/>
      <c r="R335" s="6"/>
    </row>
    <row r="336" spans="2:18" s="1" customFormat="1" x14ac:dyDescent="0.25">
      <c r="B336" s="6"/>
      <c r="C336" s="6"/>
      <c r="D336" s="4"/>
      <c r="E336" s="6"/>
      <c r="F336" s="6"/>
      <c r="G336" s="6"/>
      <c r="H336" s="6"/>
      <c r="I336" s="6"/>
      <c r="J336" s="6"/>
      <c r="K336" s="6"/>
      <c r="L336" s="6"/>
      <c r="M336" s="6"/>
      <c r="N336" s="5"/>
      <c r="O336" s="5"/>
      <c r="P336" s="7"/>
      <c r="Q336" s="6"/>
      <c r="R336" s="6"/>
    </row>
    <row r="337" spans="2:18" s="1" customFormat="1" x14ac:dyDescent="0.25">
      <c r="B337" s="6"/>
      <c r="C337" s="6"/>
      <c r="D337" s="4"/>
      <c r="E337" s="6"/>
      <c r="F337" s="6"/>
      <c r="G337" s="6"/>
      <c r="H337" s="6"/>
      <c r="I337" s="6"/>
      <c r="J337" s="6"/>
      <c r="K337" s="6"/>
      <c r="L337" s="6"/>
      <c r="M337" s="6"/>
      <c r="N337" s="5"/>
      <c r="O337" s="5"/>
      <c r="P337" s="7"/>
      <c r="Q337" s="6"/>
      <c r="R337" s="6"/>
    </row>
    <row r="338" spans="2:18" s="1" customFormat="1" x14ac:dyDescent="0.25">
      <c r="B338" s="6"/>
      <c r="C338" s="6"/>
      <c r="D338" s="4"/>
      <c r="E338" s="6"/>
      <c r="F338" s="6"/>
      <c r="G338" s="6"/>
      <c r="H338" s="6"/>
      <c r="I338" s="6"/>
      <c r="J338" s="6"/>
      <c r="K338" s="6"/>
      <c r="L338" s="6"/>
      <c r="M338" s="6"/>
      <c r="N338" s="5"/>
      <c r="O338" s="5"/>
      <c r="P338" s="7"/>
      <c r="Q338" s="6"/>
      <c r="R338" s="6"/>
    </row>
    <row r="339" spans="2:18" s="1" customFormat="1" x14ac:dyDescent="0.25">
      <c r="B339" s="6"/>
      <c r="C339" s="6"/>
      <c r="D339" s="4"/>
      <c r="E339" s="6"/>
      <c r="F339" s="6"/>
      <c r="G339" s="6"/>
      <c r="H339" s="6"/>
      <c r="I339" s="6"/>
      <c r="J339" s="6"/>
      <c r="K339" s="6"/>
      <c r="L339" s="6"/>
      <c r="M339" s="6"/>
      <c r="N339" s="5"/>
      <c r="O339" s="5"/>
      <c r="P339" s="7"/>
      <c r="Q339" s="6"/>
      <c r="R339" s="6"/>
    </row>
    <row r="340" spans="2:18" s="1" customFormat="1" x14ac:dyDescent="0.25">
      <c r="B340" s="6"/>
      <c r="C340" s="6"/>
      <c r="D340" s="4"/>
      <c r="E340" s="6"/>
      <c r="F340" s="6"/>
      <c r="G340" s="6"/>
      <c r="H340" s="6"/>
      <c r="I340" s="6"/>
      <c r="J340" s="6"/>
      <c r="K340" s="6"/>
      <c r="L340" s="6"/>
      <c r="M340" s="6"/>
      <c r="N340" s="5"/>
      <c r="O340" s="5"/>
      <c r="P340" s="7"/>
      <c r="Q340" s="6"/>
      <c r="R340" s="6"/>
    </row>
    <row r="341" spans="2:18" s="1" customFormat="1" x14ac:dyDescent="0.25">
      <c r="B341" s="6"/>
      <c r="C341" s="6"/>
      <c r="D341" s="4"/>
      <c r="E341" s="6"/>
      <c r="F341" s="6"/>
      <c r="G341" s="6"/>
      <c r="H341" s="6"/>
      <c r="I341" s="6"/>
      <c r="J341" s="6"/>
      <c r="K341" s="6"/>
      <c r="L341" s="6"/>
      <c r="M341" s="6"/>
      <c r="N341" s="5"/>
      <c r="O341" s="5"/>
      <c r="P341" s="7"/>
      <c r="Q341" s="6"/>
      <c r="R341" s="6"/>
    </row>
    <row r="342" spans="2:18" s="1" customFormat="1" x14ac:dyDescent="0.25">
      <c r="B342" s="6"/>
      <c r="C342" s="6"/>
      <c r="D342" s="4"/>
      <c r="E342" s="6"/>
      <c r="F342" s="6"/>
      <c r="G342" s="6"/>
      <c r="H342" s="6"/>
      <c r="I342" s="6"/>
      <c r="J342" s="6"/>
      <c r="K342" s="6"/>
      <c r="L342" s="6"/>
      <c r="M342" s="6"/>
      <c r="N342" s="5"/>
      <c r="O342" s="5"/>
      <c r="P342" s="7"/>
      <c r="Q342" s="6"/>
      <c r="R342" s="6"/>
    </row>
    <row r="343" spans="2:18" s="1" customFormat="1" x14ac:dyDescent="0.25">
      <c r="B343" s="6"/>
      <c r="C343" s="6"/>
      <c r="D343" s="4"/>
      <c r="E343" s="6"/>
      <c r="F343" s="6"/>
      <c r="G343" s="6"/>
      <c r="H343" s="6"/>
      <c r="I343" s="6"/>
      <c r="J343" s="6"/>
      <c r="K343" s="6"/>
      <c r="L343" s="6"/>
      <c r="M343" s="6"/>
      <c r="N343" s="5"/>
      <c r="O343" s="5"/>
      <c r="P343" s="7"/>
      <c r="Q343" s="6"/>
      <c r="R343" s="6"/>
    </row>
    <row r="344" spans="2:18" s="1" customFormat="1" x14ac:dyDescent="0.25">
      <c r="B344" s="6"/>
      <c r="C344" s="6"/>
      <c r="D344" s="4"/>
      <c r="E344" s="6"/>
      <c r="F344" s="6"/>
      <c r="G344" s="6"/>
      <c r="H344" s="6"/>
      <c r="I344" s="6"/>
      <c r="J344" s="6"/>
      <c r="K344" s="6"/>
      <c r="L344" s="6"/>
      <c r="M344" s="6"/>
      <c r="N344" s="5"/>
      <c r="O344" s="5"/>
      <c r="P344" s="7"/>
      <c r="Q344" s="6"/>
      <c r="R344" s="6"/>
    </row>
    <row r="345" spans="2:18" s="1" customFormat="1" x14ac:dyDescent="0.25">
      <c r="B345" s="6"/>
      <c r="C345" s="6"/>
      <c r="D345" s="4"/>
      <c r="E345" s="6"/>
      <c r="F345" s="6"/>
      <c r="G345" s="6"/>
      <c r="H345" s="6"/>
      <c r="I345" s="6"/>
      <c r="J345" s="6"/>
      <c r="K345" s="6"/>
      <c r="L345" s="6"/>
      <c r="M345" s="6"/>
      <c r="N345" s="5"/>
      <c r="O345" s="5"/>
      <c r="P345" s="7"/>
      <c r="Q345" s="6"/>
      <c r="R345" s="6"/>
    </row>
    <row r="346" spans="2:18" s="1" customFormat="1" x14ac:dyDescent="0.25">
      <c r="B346" s="6"/>
      <c r="C346" s="6"/>
      <c r="D346" s="4"/>
      <c r="E346" s="6"/>
      <c r="F346" s="6"/>
      <c r="G346" s="6"/>
      <c r="H346" s="6"/>
      <c r="I346" s="6"/>
      <c r="J346" s="6"/>
      <c r="K346" s="6"/>
      <c r="L346" s="6"/>
      <c r="M346" s="6"/>
      <c r="N346" s="5"/>
      <c r="O346" s="5"/>
      <c r="P346" s="7"/>
      <c r="Q346" s="6"/>
      <c r="R346" s="6"/>
    </row>
    <row r="347" spans="2:18" s="1" customFormat="1" x14ac:dyDescent="0.25">
      <c r="B347" s="6"/>
      <c r="C347" s="6"/>
      <c r="D347" s="4"/>
      <c r="E347" s="6"/>
      <c r="F347" s="6"/>
      <c r="G347" s="6"/>
      <c r="H347" s="6"/>
      <c r="I347" s="6"/>
      <c r="J347" s="6"/>
      <c r="K347" s="6"/>
      <c r="L347" s="6"/>
      <c r="M347" s="6"/>
      <c r="N347" s="5"/>
      <c r="O347" s="5"/>
      <c r="P347" s="7"/>
      <c r="Q347" s="6"/>
      <c r="R347" s="6"/>
    </row>
    <row r="348" spans="2:18" s="1" customFormat="1" x14ac:dyDescent="0.25">
      <c r="B348" s="6"/>
      <c r="C348" s="6"/>
      <c r="D348" s="4"/>
      <c r="E348" s="6"/>
      <c r="F348" s="6"/>
      <c r="G348" s="6"/>
      <c r="H348" s="6"/>
      <c r="I348" s="6"/>
      <c r="J348" s="6"/>
      <c r="K348" s="6"/>
      <c r="L348" s="6"/>
      <c r="M348" s="6"/>
      <c r="N348" s="5"/>
      <c r="O348" s="5"/>
      <c r="P348" s="7"/>
      <c r="Q348" s="6"/>
      <c r="R348" s="6"/>
    </row>
    <row r="349" spans="2:18" s="1" customFormat="1" x14ac:dyDescent="0.25">
      <c r="B349" s="6"/>
      <c r="C349" s="6"/>
      <c r="D349" s="4"/>
      <c r="E349" s="6"/>
      <c r="F349" s="6"/>
      <c r="G349" s="6"/>
      <c r="H349" s="6"/>
      <c r="I349" s="6"/>
      <c r="J349" s="6"/>
      <c r="K349" s="6"/>
      <c r="L349" s="6"/>
      <c r="M349" s="6"/>
      <c r="N349" s="5"/>
      <c r="O349" s="5"/>
      <c r="P349" s="7"/>
      <c r="Q349" s="6"/>
      <c r="R349" s="6"/>
    </row>
    <row r="350" spans="2:18" s="1" customFormat="1" x14ac:dyDescent="0.25">
      <c r="B350" s="6"/>
      <c r="C350" s="6"/>
      <c r="D350" s="4"/>
      <c r="E350" s="6"/>
      <c r="F350" s="6"/>
      <c r="G350" s="6"/>
      <c r="H350" s="6"/>
      <c r="I350" s="6"/>
      <c r="J350" s="6"/>
      <c r="K350" s="6"/>
      <c r="L350" s="6"/>
      <c r="M350" s="6"/>
      <c r="N350" s="5"/>
      <c r="O350" s="5"/>
      <c r="P350" s="7"/>
      <c r="Q350" s="6"/>
      <c r="R350" s="6"/>
    </row>
    <row r="351" spans="2:18" s="1" customFormat="1" x14ac:dyDescent="0.25">
      <c r="B351" s="6"/>
      <c r="C351" s="6"/>
      <c r="D351" s="4"/>
      <c r="E351" s="6"/>
      <c r="F351" s="6"/>
      <c r="G351" s="6"/>
      <c r="H351" s="6"/>
      <c r="I351" s="6"/>
      <c r="J351" s="6"/>
      <c r="K351" s="6"/>
      <c r="L351" s="6"/>
      <c r="M351" s="6"/>
      <c r="N351" s="5"/>
      <c r="O351" s="5"/>
      <c r="P351" s="7"/>
      <c r="Q351" s="6"/>
      <c r="R351" s="6"/>
    </row>
    <row r="352" spans="2:18" s="1" customFormat="1" x14ac:dyDescent="0.25">
      <c r="B352" s="6"/>
      <c r="C352" s="6"/>
      <c r="D352" s="4"/>
      <c r="E352" s="6"/>
      <c r="F352" s="6"/>
      <c r="G352" s="6"/>
      <c r="H352" s="6"/>
      <c r="I352" s="6"/>
      <c r="J352" s="6"/>
      <c r="K352" s="6"/>
      <c r="L352" s="6"/>
      <c r="M352" s="6"/>
      <c r="N352" s="5"/>
      <c r="O352" s="5"/>
      <c r="P352" s="7"/>
      <c r="Q352" s="6"/>
      <c r="R352" s="6"/>
    </row>
    <row r="353" spans="2:18" s="1" customFormat="1" x14ac:dyDescent="0.25">
      <c r="B353" s="6"/>
      <c r="C353" s="6"/>
      <c r="D353" s="4"/>
      <c r="E353" s="6"/>
      <c r="F353" s="6"/>
      <c r="G353" s="6"/>
      <c r="H353" s="6"/>
      <c r="I353" s="6"/>
      <c r="J353" s="6"/>
      <c r="K353" s="6"/>
      <c r="L353" s="6"/>
      <c r="M353" s="6"/>
      <c r="N353" s="5"/>
      <c r="O353" s="5"/>
      <c r="P353" s="7"/>
      <c r="Q353" s="6"/>
      <c r="R353" s="6"/>
    </row>
    <row r="354" spans="2:18" s="1" customFormat="1" x14ac:dyDescent="0.25">
      <c r="B354" s="6"/>
      <c r="C354" s="6"/>
      <c r="D354" s="4"/>
      <c r="E354" s="6"/>
      <c r="F354" s="6"/>
      <c r="G354" s="6"/>
      <c r="H354" s="6"/>
      <c r="I354" s="6"/>
      <c r="J354" s="6"/>
      <c r="K354" s="6"/>
      <c r="L354" s="6"/>
      <c r="M354" s="6"/>
      <c r="N354" s="5"/>
      <c r="O354" s="5"/>
      <c r="P354" s="7"/>
      <c r="Q354" s="6"/>
      <c r="R354" s="6"/>
    </row>
    <row r="355" spans="2:18" s="1" customFormat="1" x14ac:dyDescent="0.25">
      <c r="B355" s="6"/>
      <c r="C355" s="6"/>
      <c r="D355" s="4"/>
      <c r="E355" s="6"/>
      <c r="F355" s="6"/>
      <c r="G355" s="6"/>
      <c r="H355" s="6"/>
      <c r="I355" s="6"/>
      <c r="J355" s="6"/>
      <c r="K355" s="6"/>
      <c r="L355" s="6"/>
      <c r="M355" s="6"/>
      <c r="N355" s="5"/>
      <c r="O355" s="5"/>
      <c r="P355" s="7"/>
      <c r="Q355" s="6"/>
      <c r="R355" s="6"/>
    </row>
    <row r="356" spans="2:18" s="1" customFormat="1" x14ac:dyDescent="0.25">
      <c r="B356" s="6"/>
      <c r="C356" s="6"/>
      <c r="D356" s="4"/>
      <c r="E356" s="6"/>
      <c r="F356" s="6"/>
      <c r="G356" s="6"/>
      <c r="H356" s="6"/>
      <c r="I356" s="6"/>
      <c r="J356" s="6"/>
      <c r="K356" s="6"/>
      <c r="L356" s="6"/>
      <c r="M356" s="6"/>
      <c r="N356" s="5"/>
      <c r="O356" s="5"/>
      <c r="P356" s="7"/>
      <c r="Q356" s="6"/>
      <c r="R356" s="6"/>
    </row>
    <row r="357" spans="2:18" s="1" customFormat="1" x14ac:dyDescent="0.25">
      <c r="B357" s="6"/>
      <c r="C357" s="6"/>
      <c r="D357" s="4"/>
      <c r="E357" s="6"/>
      <c r="F357" s="6"/>
      <c r="G357" s="6"/>
      <c r="H357" s="6"/>
      <c r="I357" s="6"/>
      <c r="J357" s="6"/>
      <c r="K357" s="6"/>
      <c r="L357" s="6"/>
      <c r="M357" s="6"/>
      <c r="N357" s="5"/>
      <c r="O357" s="5"/>
      <c r="P357" s="7"/>
      <c r="Q357" s="6"/>
      <c r="R357" s="6"/>
    </row>
    <row r="358" spans="2:18" s="1" customFormat="1" x14ac:dyDescent="0.25">
      <c r="B358" s="6"/>
      <c r="C358" s="6"/>
      <c r="D358" s="4"/>
      <c r="E358" s="6"/>
      <c r="F358" s="6"/>
      <c r="G358" s="6"/>
      <c r="H358" s="6"/>
      <c r="I358" s="6"/>
      <c r="J358" s="6"/>
      <c r="K358" s="6"/>
      <c r="L358" s="6"/>
      <c r="M358" s="6"/>
      <c r="N358" s="5"/>
      <c r="O358" s="5"/>
      <c r="P358" s="7"/>
      <c r="Q358" s="6"/>
      <c r="R358" s="6"/>
    </row>
    <row r="359" spans="2:18" s="1" customFormat="1" x14ac:dyDescent="0.25">
      <c r="B359" s="6"/>
      <c r="C359" s="6"/>
      <c r="D359" s="4"/>
      <c r="E359" s="6"/>
      <c r="F359" s="6"/>
      <c r="G359" s="6"/>
      <c r="H359" s="6"/>
      <c r="I359" s="6"/>
      <c r="J359" s="6"/>
      <c r="K359" s="6"/>
      <c r="L359" s="6"/>
      <c r="M359" s="6"/>
      <c r="N359" s="5"/>
      <c r="O359" s="5"/>
      <c r="P359" s="7"/>
      <c r="Q359" s="6"/>
      <c r="R359" s="6"/>
    </row>
    <row r="360" spans="2:18" s="1" customFormat="1" x14ac:dyDescent="0.25">
      <c r="B360" s="6"/>
      <c r="C360" s="6"/>
      <c r="D360" s="4"/>
      <c r="E360" s="6"/>
      <c r="F360" s="6"/>
      <c r="G360" s="6"/>
      <c r="H360" s="6"/>
      <c r="I360" s="6"/>
      <c r="J360" s="6"/>
      <c r="K360" s="6"/>
      <c r="L360" s="6"/>
      <c r="M360" s="6"/>
      <c r="N360" s="5"/>
      <c r="O360" s="5"/>
      <c r="P360" s="7"/>
      <c r="Q360" s="6"/>
      <c r="R360" s="6"/>
    </row>
    <row r="361" spans="2:18" s="1" customFormat="1" x14ac:dyDescent="0.25">
      <c r="B361" s="6"/>
      <c r="C361" s="6"/>
      <c r="D361" s="4"/>
      <c r="E361" s="6"/>
      <c r="F361" s="6"/>
      <c r="G361" s="6"/>
      <c r="H361" s="6"/>
      <c r="I361" s="6"/>
      <c r="J361" s="6"/>
      <c r="K361" s="6"/>
      <c r="L361" s="6"/>
      <c r="M361" s="6"/>
      <c r="N361" s="5"/>
      <c r="O361" s="5"/>
      <c r="P361" s="7"/>
      <c r="Q361" s="6"/>
      <c r="R361" s="6"/>
    </row>
    <row r="362" spans="2:18" s="1" customFormat="1" x14ac:dyDescent="0.25">
      <c r="B362" s="6"/>
      <c r="C362" s="6"/>
      <c r="D362" s="4"/>
      <c r="E362" s="6"/>
      <c r="F362" s="6"/>
      <c r="G362" s="6"/>
      <c r="H362" s="6"/>
      <c r="I362" s="6"/>
      <c r="J362" s="6"/>
      <c r="K362" s="6"/>
      <c r="L362" s="6"/>
      <c r="M362" s="6"/>
      <c r="N362" s="5"/>
      <c r="O362" s="5"/>
      <c r="P362" s="7"/>
      <c r="Q362" s="6"/>
      <c r="R362" s="6"/>
    </row>
    <row r="363" spans="2:18" s="1" customFormat="1" x14ac:dyDescent="0.25">
      <c r="B363" s="6"/>
      <c r="C363" s="6"/>
      <c r="D363" s="4"/>
      <c r="E363" s="6"/>
      <c r="F363" s="6"/>
      <c r="G363" s="6"/>
      <c r="H363" s="6"/>
      <c r="I363" s="6"/>
      <c r="J363" s="6"/>
      <c r="K363" s="6"/>
      <c r="L363" s="6"/>
      <c r="M363" s="6"/>
      <c r="N363" s="5"/>
      <c r="O363" s="5"/>
      <c r="P363" s="7"/>
      <c r="Q363" s="6"/>
      <c r="R363" s="6"/>
    </row>
    <row r="364" spans="2:18" s="1" customFormat="1" x14ac:dyDescent="0.25">
      <c r="B364" s="6"/>
      <c r="C364" s="6"/>
      <c r="D364" s="4"/>
      <c r="E364" s="6"/>
      <c r="F364" s="6"/>
      <c r="G364" s="6"/>
      <c r="H364" s="6"/>
      <c r="I364" s="6"/>
      <c r="J364" s="6"/>
      <c r="K364" s="6"/>
      <c r="L364" s="6"/>
      <c r="M364" s="6"/>
      <c r="N364" s="5"/>
      <c r="O364" s="5"/>
      <c r="P364" s="7"/>
      <c r="Q364" s="6"/>
      <c r="R364" s="6"/>
    </row>
    <row r="365" spans="2:18" s="1" customFormat="1" x14ac:dyDescent="0.25">
      <c r="B365" s="6"/>
      <c r="C365" s="6"/>
      <c r="D365" s="4"/>
      <c r="E365" s="6"/>
      <c r="F365" s="6"/>
      <c r="G365" s="6"/>
      <c r="H365" s="6"/>
      <c r="I365" s="6"/>
      <c r="J365" s="6"/>
      <c r="K365" s="6"/>
      <c r="L365" s="6"/>
      <c r="M365" s="6"/>
      <c r="N365" s="5"/>
      <c r="O365" s="5"/>
      <c r="P365" s="7"/>
      <c r="Q365" s="6"/>
      <c r="R365" s="6"/>
    </row>
    <row r="366" spans="2:18" s="1" customFormat="1" x14ac:dyDescent="0.25">
      <c r="B366" s="6"/>
      <c r="C366" s="6"/>
      <c r="D366" s="4"/>
      <c r="E366" s="6"/>
      <c r="F366" s="6"/>
      <c r="G366" s="6"/>
      <c r="H366" s="6"/>
      <c r="I366" s="6"/>
      <c r="J366" s="6"/>
      <c r="K366" s="6"/>
      <c r="L366" s="6"/>
      <c r="M366" s="6"/>
      <c r="N366" s="5"/>
      <c r="O366" s="5"/>
      <c r="P366" s="7"/>
      <c r="Q366" s="6"/>
      <c r="R366" s="6"/>
    </row>
    <row r="367" spans="2:18" s="1" customFormat="1" x14ac:dyDescent="0.25">
      <c r="B367" s="6"/>
      <c r="C367" s="6"/>
      <c r="D367" s="4"/>
      <c r="E367" s="6"/>
      <c r="F367" s="6"/>
      <c r="G367" s="6"/>
      <c r="H367" s="6"/>
      <c r="I367" s="6"/>
      <c r="J367" s="6"/>
      <c r="K367" s="6"/>
      <c r="L367" s="6"/>
      <c r="M367" s="6"/>
      <c r="N367" s="5"/>
      <c r="O367" s="5"/>
      <c r="P367" s="7"/>
      <c r="Q367" s="6"/>
      <c r="R367" s="6"/>
    </row>
    <row r="368" spans="2:18" s="1" customFormat="1" x14ac:dyDescent="0.25">
      <c r="B368" s="6"/>
      <c r="C368" s="6"/>
      <c r="D368" s="4"/>
      <c r="E368" s="6"/>
      <c r="F368" s="6"/>
      <c r="G368" s="6"/>
      <c r="H368" s="6"/>
      <c r="I368" s="6"/>
      <c r="J368" s="6"/>
      <c r="K368" s="6"/>
      <c r="L368" s="6"/>
      <c r="M368" s="6"/>
      <c r="N368" s="5"/>
      <c r="O368" s="5"/>
      <c r="P368" s="7"/>
      <c r="Q368" s="6"/>
      <c r="R368" s="6"/>
    </row>
    <row r="369" spans="2:18" s="1" customFormat="1" x14ac:dyDescent="0.25">
      <c r="B369" s="6"/>
      <c r="C369" s="6"/>
      <c r="D369" s="4"/>
      <c r="E369" s="6"/>
      <c r="F369" s="6"/>
      <c r="G369" s="6"/>
      <c r="H369" s="6"/>
      <c r="I369" s="6"/>
      <c r="J369" s="6"/>
      <c r="K369" s="6"/>
      <c r="L369" s="6"/>
      <c r="M369" s="6"/>
      <c r="N369" s="5"/>
      <c r="O369" s="5"/>
      <c r="P369" s="7"/>
      <c r="Q369" s="6"/>
      <c r="R369" s="6"/>
    </row>
    <row r="370" spans="2:18" s="1" customFormat="1" x14ac:dyDescent="0.25">
      <c r="B370" s="6"/>
      <c r="C370" s="6"/>
      <c r="D370" s="4"/>
      <c r="E370" s="6"/>
      <c r="F370" s="6"/>
      <c r="G370" s="6"/>
      <c r="H370" s="6"/>
      <c r="I370" s="6"/>
      <c r="J370" s="6"/>
      <c r="K370" s="6"/>
      <c r="L370" s="6"/>
      <c r="M370" s="6"/>
      <c r="N370" s="5"/>
      <c r="O370" s="5"/>
      <c r="P370" s="7"/>
      <c r="Q370" s="6"/>
      <c r="R370" s="6"/>
    </row>
    <row r="371" spans="2:18" s="1" customFormat="1" x14ac:dyDescent="0.25">
      <c r="B371" s="6"/>
      <c r="C371" s="6"/>
      <c r="D371" s="4"/>
      <c r="E371" s="6"/>
      <c r="F371" s="6"/>
      <c r="G371" s="6"/>
      <c r="H371" s="6"/>
      <c r="I371" s="6"/>
      <c r="J371" s="6"/>
      <c r="K371" s="6"/>
      <c r="L371" s="6"/>
      <c r="M371" s="6"/>
      <c r="N371" s="5"/>
      <c r="O371" s="5"/>
      <c r="P371" s="7"/>
      <c r="Q371" s="6"/>
      <c r="R371" s="6"/>
    </row>
    <row r="372" spans="2:18" s="1" customFormat="1" x14ac:dyDescent="0.25">
      <c r="B372" s="6"/>
      <c r="C372" s="6"/>
      <c r="D372" s="4"/>
      <c r="E372" s="6"/>
      <c r="F372" s="6"/>
      <c r="G372" s="6"/>
      <c r="H372" s="6"/>
      <c r="I372" s="6"/>
      <c r="J372" s="6"/>
      <c r="K372" s="6"/>
      <c r="L372" s="6"/>
      <c r="M372" s="6"/>
      <c r="N372" s="5"/>
      <c r="O372" s="5"/>
      <c r="P372" s="7"/>
      <c r="Q372" s="6"/>
      <c r="R372" s="6"/>
    </row>
    <row r="373" spans="2:18" s="1" customFormat="1" x14ac:dyDescent="0.25">
      <c r="B373" s="6"/>
      <c r="C373" s="6"/>
      <c r="D373" s="4"/>
      <c r="E373" s="6"/>
      <c r="F373" s="6"/>
      <c r="G373" s="6"/>
      <c r="H373" s="6"/>
      <c r="I373" s="6"/>
      <c r="J373" s="6"/>
      <c r="K373" s="6"/>
      <c r="L373" s="6"/>
      <c r="M373" s="6"/>
      <c r="N373" s="5"/>
      <c r="O373" s="5"/>
      <c r="P373" s="7"/>
      <c r="Q373" s="6"/>
      <c r="R373" s="6"/>
    </row>
    <row r="374" spans="2:18" s="1" customFormat="1" x14ac:dyDescent="0.25">
      <c r="B374" s="6"/>
      <c r="C374" s="6"/>
      <c r="D374" s="4"/>
      <c r="E374" s="6"/>
      <c r="F374" s="6"/>
      <c r="G374" s="6"/>
      <c r="H374" s="6"/>
      <c r="I374" s="6"/>
      <c r="J374" s="6"/>
      <c r="K374" s="6"/>
      <c r="L374" s="6"/>
      <c r="M374" s="6"/>
      <c r="N374" s="5"/>
      <c r="O374" s="5"/>
      <c r="P374" s="7"/>
      <c r="Q374" s="6"/>
      <c r="R374" s="6"/>
    </row>
    <row r="375" spans="2:18" s="1" customFormat="1" x14ac:dyDescent="0.25">
      <c r="B375" s="6"/>
      <c r="C375" s="6"/>
      <c r="D375" s="4"/>
      <c r="E375" s="6"/>
      <c r="F375" s="6"/>
      <c r="G375" s="6"/>
      <c r="H375" s="6"/>
      <c r="I375" s="6"/>
      <c r="J375" s="6"/>
      <c r="K375" s="6"/>
      <c r="L375" s="6"/>
      <c r="M375" s="6"/>
      <c r="N375" s="5"/>
      <c r="O375" s="5"/>
      <c r="P375" s="7"/>
      <c r="Q375" s="6"/>
      <c r="R375" s="6"/>
    </row>
    <row r="376" spans="2:18" s="1" customFormat="1" x14ac:dyDescent="0.25">
      <c r="B376" s="6"/>
      <c r="C376" s="6"/>
      <c r="D376" s="4"/>
      <c r="E376" s="6"/>
      <c r="F376" s="6"/>
      <c r="G376" s="6"/>
      <c r="H376" s="6"/>
      <c r="I376" s="6"/>
      <c r="J376" s="6"/>
      <c r="K376" s="6"/>
      <c r="L376" s="6"/>
      <c r="M376" s="6"/>
      <c r="N376" s="5"/>
      <c r="O376" s="5"/>
      <c r="P376" s="7"/>
      <c r="Q376" s="6"/>
      <c r="R376" s="6"/>
    </row>
    <row r="377" spans="2:18" s="1" customFormat="1" x14ac:dyDescent="0.25">
      <c r="B377" s="6"/>
      <c r="C377" s="6"/>
      <c r="D377" s="4"/>
      <c r="E377" s="6"/>
      <c r="F377" s="6"/>
      <c r="G377" s="6"/>
      <c r="H377" s="6"/>
      <c r="I377" s="6"/>
      <c r="J377" s="6"/>
      <c r="K377" s="6"/>
      <c r="L377" s="6"/>
      <c r="M377" s="6"/>
      <c r="N377" s="5"/>
      <c r="O377" s="5"/>
      <c r="P377" s="7"/>
      <c r="Q377" s="6"/>
      <c r="R377" s="6"/>
    </row>
    <row r="378" spans="2:18" s="1" customFormat="1" x14ac:dyDescent="0.25">
      <c r="B378" s="6"/>
      <c r="C378" s="6"/>
      <c r="D378" s="4"/>
      <c r="E378" s="6"/>
      <c r="F378" s="6"/>
      <c r="G378" s="6"/>
      <c r="H378" s="6"/>
      <c r="I378" s="6"/>
      <c r="J378" s="6"/>
      <c r="K378" s="6"/>
      <c r="L378" s="6"/>
      <c r="M378" s="6"/>
      <c r="N378" s="5"/>
      <c r="O378" s="5"/>
      <c r="P378" s="7"/>
      <c r="Q378" s="6"/>
      <c r="R378" s="6"/>
    </row>
    <row r="379" spans="2:18" s="1" customFormat="1" x14ac:dyDescent="0.25">
      <c r="B379" s="6"/>
      <c r="C379" s="6"/>
      <c r="D379" s="4"/>
      <c r="E379" s="6"/>
      <c r="F379" s="6"/>
      <c r="G379" s="6"/>
      <c r="H379" s="6"/>
      <c r="I379" s="6"/>
      <c r="J379" s="6"/>
      <c r="K379" s="6"/>
      <c r="L379" s="6"/>
      <c r="M379" s="6"/>
      <c r="N379" s="5"/>
      <c r="O379" s="5"/>
      <c r="P379" s="7"/>
      <c r="Q379" s="6"/>
      <c r="R379" s="6"/>
    </row>
    <row r="380" spans="2:18" s="1" customFormat="1" x14ac:dyDescent="0.25">
      <c r="B380" s="6"/>
      <c r="C380" s="6"/>
      <c r="D380" s="4"/>
      <c r="E380" s="6"/>
      <c r="F380" s="6"/>
      <c r="G380" s="6"/>
      <c r="H380" s="6"/>
      <c r="I380" s="6"/>
      <c r="J380" s="6"/>
      <c r="K380" s="6"/>
      <c r="L380" s="6"/>
      <c r="M380" s="6"/>
      <c r="N380" s="5"/>
      <c r="O380" s="5"/>
      <c r="P380" s="7"/>
      <c r="Q380" s="6"/>
      <c r="R380" s="6"/>
    </row>
    <row r="381" spans="2:18" s="1" customFormat="1" x14ac:dyDescent="0.25">
      <c r="B381" s="6"/>
      <c r="C381" s="6"/>
      <c r="D381" s="4"/>
      <c r="E381" s="6"/>
      <c r="F381" s="6"/>
      <c r="G381" s="6"/>
      <c r="H381" s="6"/>
      <c r="I381" s="6"/>
      <c r="J381" s="6"/>
      <c r="K381" s="6"/>
      <c r="L381" s="6"/>
      <c r="M381" s="6"/>
      <c r="N381" s="5"/>
      <c r="O381" s="5"/>
      <c r="P381" s="7"/>
      <c r="Q381" s="6"/>
      <c r="R381" s="6"/>
    </row>
    <row r="382" spans="2:18" s="1" customFormat="1" x14ac:dyDescent="0.25">
      <c r="B382" s="6"/>
      <c r="C382" s="6"/>
      <c r="D382" s="4"/>
      <c r="E382" s="6"/>
      <c r="F382" s="6"/>
      <c r="G382" s="6"/>
      <c r="H382" s="6"/>
      <c r="I382" s="6"/>
      <c r="J382" s="6"/>
      <c r="K382" s="6"/>
      <c r="L382" s="6"/>
      <c r="M382" s="6"/>
      <c r="N382" s="5"/>
      <c r="O382" s="5"/>
      <c r="P382" s="7"/>
      <c r="Q382" s="6"/>
      <c r="R382" s="6"/>
    </row>
    <row r="383" spans="2:18" s="1" customFormat="1" x14ac:dyDescent="0.25">
      <c r="B383" s="6"/>
      <c r="C383" s="6"/>
      <c r="D383" s="4"/>
      <c r="E383" s="6"/>
      <c r="F383" s="6"/>
      <c r="G383" s="6"/>
      <c r="H383" s="6"/>
      <c r="I383" s="6"/>
      <c r="J383" s="6"/>
      <c r="K383" s="6"/>
      <c r="L383" s="6"/>
      <c r="M383" s="6"/>
      <c r="N383" s="5"/>
      <c r="O383" s="5"/>
      <c r="P383" s="7"/>
      <c r="Q383" s="6"/>
      <c r="R383" s="6"/>
    </row>
    <row r="384" spans="2:18" s="1" customFormat="1" x14ac:dyDescent="0.25">
      <c r="B384" s="6"/>
      <c r="C384" s="6"/>
      <c r="D384" s="4"/>
      <c r="E384" s="6"/>
      <c r="F384" s="6"/>
      <c r="G384" s="6"/>
      <c r="H384" s="6"/>
      <c r="I384" s="6"/>
      <c r="J384" s="6"/>
      <c r="K384" s="6"/>
      <c r="L384" s="6"/>
      <c r="M384" s="6"/>
      <c r="N384" s="5"/>
      <c r="O384" s="5"/>
      <c r="P384" s="7"/>
      <c r="Q384" s="6"/>
      <c r="R384" s="6"/>
    </row>
  </sheetData>
  <mergeCells count="40">
    <mergeCell ref="Q283:R283"/>
    <mergeCell ref="A2:R2"/>
    <mergeCell ref="M5:M6"/>
    <mergeCell ref="Q4:R4"/>
    <mergeCell ref="L5:L6"/>
    <mergeCell ref="Q5:Q6"/>
    <mergeCell ref="R5:R6"/>
    <mergeCell ref="B4:D5"/>
    <mergeCell ref="E4:E6"/>
    <mergeCell ref="F4:F6"/>
    <mergeCell ref="G4:K4"/>
    <mergeCell ref="J5:J6"/>
    <mergeCell ref="K5:K6"/>
    <mergeCell ref="G5:G6"/>
    <mergeCell ref="H5:H6"/>
    <mergeCell ref="I5:I6"/>
    <mergeCell ref="L4:P4"/>
    <mergeCell ref="E7:E13"/>
    <mergeCell ref="N5:O5"/>
    <mergeCell ref="P5:P6"/>
    <mergeCell ref="B14:B20"/>
    <mergeCell ref="C14:C20"/>
    <mergeCell ref="D14:D20"/>
    <mergeCell ref="E14:E20"/>
    <mergeCell ref="B7:B13"/>
    <mergeCell ref="C7:C13"/>
    <mergeCell ref="D7:D13"/>
    <mergeCell ref="B211:B217"/>
    <mergeCell ref="C211:C217"/>
    <mergeCell ref="D211:D217"/>
    <mergeCell ref="E211:E217"/>
    <mergeCell ref="B283:F283"/>
    <mergeCell ref="B171:B172"/>
    <mergeCell ref="C171:C172"/>
    <mergeCell ref="D171:D172"/>
    <mergeCell ref="E171:E172"/>
    <mergeCell ref="B176:B177"/>
    <mergeCell ref="C176:C177"/>
    <mergeCell ref="D176:D177"/>
    <mergeCell ref="E176:E177"/>
  </mergeCells>
  <pageMargins left="0.39370078740157483" right="0.39370078740157483" top="0.78740157480314965" bottom="0.39370078740157483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</vt:lpstr>
      <vt:lpstr>'Форма 1'!Заголовки_для_печати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Вячеслововна</dc:creator>
  <cp:lastModifiedBy>Бухлова Валентина Вячеславовна</cp:lastModifiedBy>
  <cp:lastPrinted>2021-02-15T05:31:03Z</cp:lastPrinted>
  <dcterms:created xsi:type="dcterms:W3CDTF">2015-07-07T10:12:39Z</dcterms:created>
  <dcterms:modified xsi:type="dcterms:W3CDTF">2021-02-17T12:00:53Z</dcterms:modified>
</cp:coreProperties>
</file>